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173600\Documents\POs 2023\Statewide RFPs\Indian Lake\"/>
    </mc:Choice>
  </mc:AlternateContent>
  <xr:revisionPtr revIDLastSave="0" documentId="8_{B34258AF-F69D-445E-B0DF-C557FA12E092}" xr6:coauthVersionLast="47" xr6:coauthVersionMax="47" xr10:uidLastSave="{00000000-0000-0000-0000-000000000000}"/>
  <bookViews>
    <workbookView xWindow="28680" yWindow="1140" windowWidth="29040" windowHeight="15840" xr2:uid="{2E34B301-6F16-4AE3-9C93-89C436C6FA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G14" i="1"/>
  <c r="E14" i="1"/>
  <c r="C14" i="1"/>
  <c r="C11" i="1" l="1"/>
  <c r="I11" i="1"/>
  <c r="G11" i="1"/>
  <c r="E11" i="1"/>
  <c r="F11" i="1" s="1"/>
  <c r="J11" i="1" l="1"/>
  <c r="I15" i="1" s="1"/>
  <c r="D11" i="1"/>
  <c r="C15" i="1" s="1"/>
  <c r="H11" i="1"/>
  <c r="G15" i="1" s="1"/>
  <c r="E15" i="1" l="1"/>
</calcChain>
</file>

<file path=xl/sharedStrings.xml><?xml version="1.0" encoding="utf-8"?>
<sst xmlns="http://schemas.openxmlformats.org/spreadsheetml/2006/main" count="60" uniqueCount="35">
  <si>
    <t>Criterion</t>
  </si>
  <si>
    <t>Weight</t>
  </si>
  <si>
    <t>Rating (0-5)</t>
  </si>
  <si>
    <t xml:space="preserve">Notes </t>
  </si>
  <si>
    <t>Offeror Profile</t>
  </si>
  <si>
    <t>Offeror Prior Experience</t>
  </si>
  <si>
    <t>Scope of Work (Work Plan)</t>
  </si>
  <si>
    <t>SUB TOTAL:</t>
  </si>
  <si>
    <t>Cost Proposal Points</t>
  </si>
  <si>
    <t>Points</t>
  </si>
  <si>
    <t>Cost</t>
  </si>
  <si>
    <t xml:space="preserve">Cost points = (lowest Offeror’s cost/Offeror’s cost) x Maximum Available Cost Points as indicated in the “Scoring Breakdown” table. The value is provided in the Scoring Breakdown table. “Cost” = Total Not to Exceed Cost identified in the Cost Summary section of Offeror Proposals. In this method, the lowest cost proposed will receive the Maximum Available Cost Points. </t>
  </si>
  <si>
    <t>TOTAL:</t>
  </si>
  <si>
    <r>
      <rPr>
        <b/>
        <sz val="8"/>
        <color theme="1"/>
        <rFont val="Calibri"/>
        <family val="2"/>
      </rPr>
      <t>DOES NOT MEET (0 pts.):</t>
    </r>
    <r>
      <rPr>
        <sz val="8"/>
        <color theme="1"/>
        <rFont val="Calibri"/>
        <family val="2"/>
      </rPr>
      <t xml:space="preserve">  Response does not comply substantially with requirements or is not provided.</t>
    </r>
  </si>
  <si>
    <t>Signature</t>
  </si>
  <si>
    <t>Kate Garner</t>
  </si>
  <si>
    <t>Print:</t>
  </si>
  <si>
    <t>Date:</t>
  </si>
  <si>
    <r>
      <rPr>
        <b/>
        <sz val="8"/>
        <color theme="1"/>
        <rFont val="Calibri"/>
        <family val="2"/>
      </rPr>
      <t>WEAK (1 pt.):</t>
    </r>
    <r>
      <rPr>
        <sz val="8"/>
        <color theme="1"/>
        <rFont val="Calibri"/>
        <family val="2"/>
      </rPr>
      <t xml:space="preserve">  Response was poor related to meeting the objectives.</t>
    </r>
  </si>
  <si>
    <r>
      <rPr>
        <b/>
        <sz val="8"/>
        <color theme="1"/>
        <rFont val="Calibri"/>
        <family val="2"/>
      </rPr>
      <t>WEAK TO MEETS (2 pts.):</t>
    </r>
    <r>
      <rPr>
        <sz val="8"/>
        <color theme="1"/>
        <rFont val="Calibri"/>
        <family val="2"/>
      </rPr>
      <t xml:space="preserve">  Response indicates the objectives will not be completely met or at a level that will be below avg.</t>
    </r>
  </si>
  <si>
    <r>
      <rPr>
        <b/>
        <sz val="8"/>
        <color theme="1"/>
        <rFont val="Calibri"/>
        <family val="2"/>
      </rPr>
      <t>MEETS (3 pts.):</t>
    </r>
    <r>
      <rPr>
        <sz val="8"/>
        <color theme="1"/>
        <rFont val="Calibri"/>
        <family val="2"/>
      </rPr>
      <t xml:space="preserve">  Response generally meets the objectives (or expectations).</t>
    </r>
  </si>
  <si>
    <r>
      <rPr>
        <b/>
        <sz val="8"/>
        <color theme="1"/>
        <rFont val="Calibri"/>
        <family val="2"/>
      </rPr>
      <t>MEETS TO STRONG (4 pts.):</t>
    </r>
    <r>
      <rPr>
        <sz val="8"/>
        <color theme="1"/>
        <rFont val="Calibri"/>
        <family val="2"/>
      </rPr>
      <t xml:space="preserve">  Response indicates the objectives will be exceeded.</t>
    </r>
  </si>
  <si>
    <r>
      <rPr>
        <b/>
        <sz val="8"/>
        <color theme="1"/>
        <rFont val="Calibri"/>
        <family val="2"/>
      </rPr>
      <t>STRONG (5 pts.):</t>
    </r>
    <r>
      <rPr>
        <sz val="8"/>
        <color theme="1"/>
        <rFont val="Calibri"/>
        <family val="2"/>
      </rPr>
      <t xml:space="preserve">  Response significantly exceeds objectives (or expectations) in ways that provide tangible benefits or meets objectives (or expectations) and contains at least one enhancing feature that provides significant benefits.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</si>
  <si>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Company history, and years of relevant experience.</t>
    </r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</si>
  <si>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Staffing plan and outline of key project staff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</si>
  <si>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Offerors shall provide examples of previous relevant work within large bodies of water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</si>
  <si>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Offeror’s proposal describes the methodology for ensuring the successful completion of each part of the project that includes communications, collaborations, and the transferring of data and recommendations.</t>
    </r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</si>
  <si>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Offeror provides a timeline that demonstrates project completion for each part within the timeframe given.</t>
    </r>
  </si>
  <si>
    <t>Aquatic Control</t>
  </si>
  <si>
    <t>August Mack</t>
  </si>
  <si>
    <t>Clark Aquatic</t>
  </si>
  <si>
    <t>Restorative Lake Sciences</t>
  </si>
  <si>
    <t>Natalie Foos</t>
  </si>
  <si>
    <t>Stephen G. Harvey</t>
  </si>
  <si>
    <t>Joshua Gardner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</si>
</sst>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mbria"/>
      <family val="1"/>
    </font>
    <font>
      <sz val="8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8"/>
      <color theme="1"/>
      <name val="Calibri"/>
      <family val="2"/>
    </font>
    <font>
      <sz val="14"/>
      <color theme="1"/>
      <name val="Calibri"/>
      <family val="2"/>
    </font>
    <font>
      <u/>
      <sz val="14"/>
      <color theme="1"/>
      <name val="Lucida Handwriting"/>
      <family val="4"/>
    </font>
    <font>
      <u/>
      <sz val="14"/>
      <color theme="1"/>
      <name val="Calibri"/>
      <family val="2"/>
    </font>
    <font>
      <sz val="7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theme="1" tint="0.499984740745262"/>
      </right>
      <top/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/>
      <bottom style="medium">
        <color indexed="64"/>
      </bottom>
      <diagonal/>
    </border>
    <border>
      <left style="medium">
        <color theme="1" tint="0.499984740745262"/>
      </left>
      <right style="thin">
        <color theme="0" tint="-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/>
      <top style="thin">
        <color theme="1" tint="0.499984740745262"/>
      </top>
      <bottom style="double">
        <color auto="1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double">
        <color auto="1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double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/>
    <xf numFmtId="0" fontId="2" fillId="0" borderId="0" xfId="0" applyFont="1"/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0" xfId="0" applyFont="1"/>
    <xf numFmtId="0" fontId="3" fillId="3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/>
    <xf numFmtId="0" fontId="4" fillId="3" borderId="6" xfId="0" applyFont="1" applyFill="1" applyBorder="1"/>
    <xf numFmtId="0" fontId="4" fillId="0" borderId="0" xfId="0" applyFont="1"/>
    <xf numFmtId="0" fontId="6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vertical="center"/>
    </xf>
    <xf numFmtId="0" fontId="4" fillId="4" borderId="9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3" fillId="5" borderId="8" xfId="0" applyFont="1" applyFill="1" applyBorder="1" applyAlignment="1">
      <alignment horizontal="left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vertical="center"/>
    </xf>
    <xf numFmtId="0" fontId="4" fillId="5" borderId="9" xfId="0" applyFont="1" applyFill="1" applyBorder="1" applyAlignment="1">
      <alignment vertical="center" wrapText="1"/>
    </xf>
    <xf numFmtId="14" fontId="5" fillId="0" borderId="9" xfId="0" applyNumberFormat="1" applyFont="1" applyBorder="1" applyAlignment="1">
      <alignment vertical="center" wrapText="1"/>
    </xf>
    <xf numFmtId="0" fontId="4" fillId="0" borderId="11" xfId="0" applyFont="1" applyBorder="1"/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/>
    <xf numFmtId="10" fontId="4" fillId="0" borderId="14" xfId="0" applyNumberFormat="1" applyFont="1" applyBorder="1"/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center"/>
    </xf>
    <xf numFmtId="0" fontId="5" fillId="0" borderId="0" xfId="0" applyFont="1"/>
    <xf numFmtId="0" fontId="8" fillId="6" borderId="15" xfId="0" applyFont="1" applyFill="1" applyBorder="1" applyAlignment="1">
      <alignment vertical="center" wrapText="1"/>
    </xf>
    <xf numFmtId="0" fontId="9" fillId="6" borderId="16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vertical="center" wrapText="1"/>
    </xf>
    <xf numFmtId="0" fontId="9" fillId="6" borderId="16" xfId="0" applyFont="1" applyFill="1" applyBorder="1" applyAlignment="1">
      <alignment vertical="center" wrapText="1"/>
    </xf>
    <xf numFmtId="0" fontId="10" fillId="0" borderId="0" xfId="0" applyFont="1"/>
    <xf numFmtId="0" fontId="5" fillId="0" borderId="18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/>
    </xf>
    <xf numFmtId="2" fontId="5" fillId="0" borderId="20" xfId="0" applyNumberFormat="1" applyFont="1" applyBorder="1" applyAlignment="1">
      <alignment vertical="center"/>
    </xf>
    <xf numFmtId="4" fontId="5" fillId="0" borderId="19" xfId="0" applyNumberFormat="1" applyFont="1" applyBorder="1" applyAlignment="1">
      <alignment vertical="center"/>
    </xf>
    <xf numFmtId="2" fontId="4" fillId="0" borderId="13" xfId="0" applyNumberFormat="1" applyFont="1" applyBorder="1"/>
    <xf numFmtId="10" fontId="4" fillId="7" borderId="14" xfId="0" applyNumberFormat="1" applyFont="1" applyFill="1" applyBorder="1"/>
    <xf numFmtId="0" fontId="12" fillId="0" borderId="0" xfId="0" applyFont="1"/>
    <xf numFmtId="0" fontId="13" fillId="0" borderId="0" xfId="0" applyFont="1"/>
    <xf numFmtId="0" fontId="14" fillId="0" borderId="0" xfId="0" applyFont="1"/>
    <xf numFmtId="14" fontId="14" fillId="0" borderId="0" xfId="0" applyNumberFormat="1" applyFont="1"/>
    <xf numFmtId="0" fontId="0" fillId="0" borderId="21" xfId="0" applyBorder="1" applyAlignment="1">
      <alignment horizontal="left" vertical="center" wrapText="1" indent="5"/>
    </xf>
    <xf numFmtId="0" fontId="0" fillId="0" borderId="22" xfId="0" applyBorder="1" applyAlignment="1">
      <alignment horizontal="left" vertical="center" wrapText="1" indent="5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</cellXfs>
  <cellStyles count="1">
    <cellStyle name="Normal" xfId="0" builtinId="0"/>
  </cellStyles>
  <dxfs count="1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20</xdr:row>
      <xdr:rowOff>190500</xdr:rowOff>
    </xdr:from>
    <xdr:to>
      <xdr:col>3</xdr:col>
      <xdr:colOff>1464945</xdr:colOff>
      <xdr:row>22</xdr:row>
      <xdr:rowOff>64765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B64020-2B36-0608-AA92-A6B73C10B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2675" y="5534025"/>
          <a:ext cx="1459230" cy="342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451D3-DCE5-43C7-8B0A-F4F1B4C8C2F8}">
  <dimension ref="A1:J25"/>
  <sheetViews>
    <sheetView tabSelected="1" workbookViewId="0">
      <selection activeCell="F24" sqref="F24"/>
    </sheetView>
  </sheetViews>
  <sheetFormatPr defaultColWidth="8.85546875" defaultRowHeight="12.75" x14ac:dyDescent="0.2"/>
  <cols>
    <col min="1" max="1" width="65.7109375" style="36" customWidth="1"/>
    <col min="2" max="2" width="12.140625" style="36" customWidth="1"/>
    <col min="3" max="3" width="12" style="36" customWidth="1"/>
    <col min="4" max="4" width="26.5703125" style="36" customWidth="1"/>
    <col min="5" max="5" width="12" style="36" customWidth="1"/>
    <col min="6" max="6" width="22.140625" style="36" customWidth="1"/>
    <col min="7" max="7" width="12" style="36" customWidth="1"/>
    <col min="8" max="8" width="22.140625" style="36" customWidth="1"/>
    <col min="9" max="9" width="12" style="36" customWidth="1"/>
    <col min="10" max="10" width="22.140625" style="36" customWidth="1"/>
    <col min="11" max="11" width="12" style="36" customWidth="1"/>
    <col min="12" max="12" width="22.140625" style="36" customWidth="1"/>
    <col min="13" max="16384" width="8.85546875" style="36"/>
  </cols>
  <sheetData>
    <row r="1" spans="1:10" s="4" customFormat="1" ht="15.75" x14ac:dyDescent="0.25">
      <c r="A1" s="1"/>
      <c r="B1" s="2"/>
      <c r="C1" s="1" t="s">
        <v>28</v>
      </c>
      <c r="D1" s="3"/>
      <c r="E1" s="1" t="s">
        <v>29</v>
      </c>
      <c r="F1" s="3"/>
      <c r="G1" s="1" t="s">
        <v>30</v>
      </c>
      <c r="H1" s="3"/>
      <c r="I1" s="1" t="s">
        <v>31</v>
      </c>
      <c r="J1" s="3"/>
    </row>
    <row r="2" spans="1:10" s="8" customFormat="1" ht="15.75" thickBot="1" x14ac:dyDescent="0.3">
      <c r="A2" s="5" t="s">
        <v>0</v>
      </c>
      <c r="B2" s="6" t="s">
        <v>1</v>
      </c>
      <c r="C2" s="5" t="s">
        <v>2</v>
      </c>
      <c r="D2" s="7" t="s">
        <v>3</v>
      </c>
      <c r="E2" s="5" t="s">
        <v>2</v>
      </c>
      <c r="F2" s="7" t="s">
        <v>3</v>
      </c>
      <c r="G2" s="5" t="s">
        <v>2</v>
      </c>
      <c r="H2" s="7" t="s">
        <v>3</v>
      </c>
      <c r="I2" s="5" t="s">
        <v>2</v>
      </c>
      <c r="J2" s="7" t="s">
        <v>3</v>
      </c>
    </row>
    <row r="3" spans="1:10" s="13" customFormat="1" ht="13.5" thickBot="1" x14ac:dyDescent="0.25">
      <c r="A3" s="9" t="s">
        <v>4</v>
      </c>
      <c r="B3" s="10"/>
      <c r="C3" s="11"/>
      <c r="D3" s="12"/>
      <c r="E3" s="11"/>
      <c r="F3" s="12"/>
      <c r="G3" s="11"/>
      <c r="H3" s="12"/>
      <c r="I3" s="11"/>
      <c r="J3" s="12"/>
    </row>
    <row r="4" spans="1:10" s="17" customFormat="1" ht="15.75" thickBot="1" x14ac:dyDescent="0.3">
      <c r="A4" s="52" t="s">
        <v>23</v>
      </c>
      <c r="B4" s="14">
        <v>15</v>
      </c>
      <c r="C4" s="15">
        <v>4</v>
      </c>
      <c r="D4" s="16"/>
      <c r="E4" s="15">
        <v>3</v>
      </c>
      <c r="F4" s="16"/>
      <c r="G4" s="15">
        <v>4</v>
      </c>
      <c r="H4" s="16"/>
      <c r="I4" s="15">
        <v>3</v>
      </c>
      <c r="J4" s="16"/>
    </row>
    <row r="5" spans="1:10" s="17" customFormat="1" ht="15.75" thickBot="1" x14ac:dyDescent="0.3">
      <c r="A5" s="53" t="s">
        <v>24</v>
      </c>
      <c r="B5" s="18">
        <v>10</v>
      </c>
      <c r="C5" s="15">
        <v>3</v>
      </c>
      <c r="D5" s="16"/>
      <c r="E5" s="15">
        <v>3</v>
      </c>
      <c r="F5" s="16"/>
      <c r="G5" s="15">
        <v>4</v>
      </c>
      <c r="H5" s="16"/>
      <c r="I5" s="15">
        <v>4</v>
      </c>
      <c r="J5" s="16"/>
    </row>
    <row r="6" spans="1:10" s="24" customFormat="1" ht="13.5" thickBot="1" x14ac:dyDescent="0.3">
      <c r="A6" s="20" t="s">
        <v>5</v>
      </c>
      <c r="B6" s="21"/>
      <c r="C6" s="22"/>
      <c r="D6" s="23"/>
      <c r="E6" s="22"/>
      <c r="F6" s="23"/>
      <c r="G6" s="22"/>
      <c r="H6" s="23"/>
      <c r="I6" s="22"/>
      <c r="J6" s="23"/>
    </row>
    <row r="7" spans="1:10" s="17" customFormat="1" ht="30.75" thickBot="1" x14ac:dyDescent="0.3">
      <c r="A7" s="52" t="s">
        <v>25</v>
      </c>
      <c r="B7" s="19">
        <v>20</v>
      </c>
      <c r="C7" s="15">
        <v>2</v>
      </c>
      <c r="D7" s="16"/>
      <c r="E7" s="15">
        <v>2</v>
      </c>
      <c r="F7" s="16"/>
      <c r="G7" s="15">
        <v>4</v>
      </c>
      <c r="H7" s="16"/>
      <c r="I7" s="15">
        <v>4</v>
      </c>
      <c r="J7" s="16"/>
    </row>
    <row r="8" spans="1:10" s="24" customFormat="1" ht="13.5" thickBot="1" x14ac:dyDescent="0.3">
      <c r="A8" s="25" t="s">
        <v>6</v>
      </c>
      <c r="B8" s="26"/>
      <c r="C8" s="27"/>
      <c r="D8" s="28"/>
      <c r="E8" s="27"/>
      <c r="F8" s="28"/>
      <c r="G8" s="27"/>
      <c r="H8" s="28"/>
      <c r="I8" s="27"/>
      <c r="J8" s="28"/>
    </row>
    <row r="9" spans="1:10" s="17" customFormat="1" ht="60.75" thickBot="1" x14ac:dyDescent="0.3">
      <c r="A9" s="52" t="s">
        <v>26</v>
      </c>
      <c r="B9" s="19">
        <v>35</v>
      </c>
      <c r="C9" s="15">
        <v>4</v>
      </c>
      <c r="D9" s="16"/>
      <c r="E9" s="15">
        <v>3</v>
      </c>
      <c r="F9" s="16"/>
      <c r="G9" s="15">
        <v>3</v>
      </c>
      <c r="H9" s="16"/>
      <c r="I9" s="15">
        <v>4</v>
      </c>
      <c r="J9" s="16"/>
    </row>
    <row r="10" spans="1:10" s="17" customFormat="1" ht="30.75" thickBot="1" x14ac:dyDescent="0.3">
      <c r="A10" s="53" t="s">
        <v>27</v>
      </c>
      <c r="B10" s="19">
        <v>20</v>
      </c>
      <c r="C10" s="15">
        <v>3</v>
      </c>
      <c r="D10" s="16"/>
      <c r="E10" s="15">
        <v>4</v>
      </c>
      <c r="F10" s="29"/>
      <c r="G10" s="15">
        <v>3</v>
      </c>
      <c r="H10" s="16"/>
      <c r="I10" s="15">
        <v>3</v>
      </c>
      <c r="J10" s="29"/>
    </row>
    <row r="11" spans="1:10" s="13" customFormat="1" ht="13.5" thickBot="1" x14ac:dyDescent="0.25">
      <c r="A11" s="30"/>
      <c r="B11" s="31" t="s">
        <v>7</v>
      </c>
      <c r="C11" s="32">
        <f>SUM(($B4*C4)+($B5*C5)+($B7*C7)+($B9*C9)+($B10*C10))</f>
        <v>330</v>
      </c>
      <c r="D11" s="33">
        <f>C11/500</f>
        <v>0.66</v>
      </c>
      <c r="E11" s="32">
        <f>SUM(($B4*E4)+($B5*E5)+($B7*E7)+($B9*E9)+($B10*E10))</f>
        <v>300</v>
      </c>
      <c r="F11" s="33">
        <f>E11/500</f>
        <v>0.6</v>
      </c>
      <c r="G11" s="32">
        <f>SUM(($B4*G4)+($B5*G5)+($B7*G7)+($B9*G9)+($B10*G10))</f>
        <v>345</v>
      </c>
      <c r="H11" s="33">
        <f>G11/500</f>
        <v>0.69</v>
      </c>
      <c r="I11" s="32">
        <f>SUM(($B4*I4)+($B5*I5)+($B7*I7)+($B9*I9)+($B10*I10))</f>
        <v>365</v>
      </c>
      <c r="J11" s="33">
        <f>I11/500</f>
        <v>0.73</v>
      </c>
    </row>
    <row r="12" spans="1:10" ht="13.5" thickBot="1" x14ac:dyDescent="0.25">
      <c r="A12" s="34"/>
      <c r="B12" s="35"/>
    </row>
    <row r="13" spans="1:10" s="41" customFormat="1" ht="15" x14ac:dyDescent="0.25">
      <c r="A13" s="37" t="s">
        <v>8</v>
      </c>
      <c r="B13" s="38" t="s">
        <v>1</v>
      </c>
      <c r="C13" s="39" t="s">
        <v>9</v>
      </c>
      <c r="D13" s="40" t="s">
        <v>10</v>
      </c>
      <c r="E13" s="39" t="s">
        <v>9</v>
      </c>
      <c r="F13" s="40" t="s">
        <v>10</v>
      </c>
      <c r="G13" s="39" t="s">
        <v>9</v>
      </c>
      <c r="H13" s="40" t="s">
        <v>10</v>
      </c>
      <c r="I13" s="39" t="s">
        <v>9</v>
      </c>
      <c r="J13" s="40" t="s">
        <v>10</v>
      </c>
    </row>
    <row r="14" spans="1:10" s="17" customFormat="1" ht="64.5" thickBot="1" x14ac:dyDescent="0.3">
      <c r="A14" s="42" t="s">
        <v>11</v>
      </c>
      <c r="B14" s="43">
        <v>100</v>
      </c>
      <c r="C14" s="44">
        <f>IF(D11&gt;=0.6, (MIN($D$14,$F$14,$H$14,$J$14)/D14)*$B$14)</f>
        <v>76.829941280428699</v>
      </c>
      <c r="D14" s="45">
        <v>87705</v>
      </c>
      <c r="E14" s="44">
        <f>IF(F11&gt;=0.6, (MIN($D$14,$F$14,$H$14,$J$14)/F14)*$B$14)</f>
        <v>91.18227334235452</v>
      </c>
      <c r="F14" s="45">
        <v>73900</v>
      </c>
      <c r="G14" s="44">
        <f>IF(H11&gt;=0.6, (MIN($D$14,$F$14,$H$14,$J$14)/H14)*$B$14)</f>
        <v>97.657536231884052</v>
      </c>
      <c r="H14" s="45">
        <v>69000</v>
      </c>
      <c r="I14" s="44">
        <f>IF(J11&gt;=0.6, (MIN($D$14,$F$14,$H$14,$J$14)/J14)*$B$14)</f>
        <v>100</v>
      </c>
      <c r="J14" s="45">
        <v>67383.7</v>
      </c>
    </row>
    <row r="15" spans="1:10" ht="14.25" thickTop="1" thickBot="1" x14ac:dyDescent="0.25">
      <c r="A15" s="34"/>
      <c r="B15" s="31" t="s">
        <v>12</v>
      </c>
      <c r="C15" s="46">
        <f>C11+C14</f>
        <v>406.82994128042867</v>
      </c>
      <c r="D15" s="47"/>
      <c r="E15" s="46">
        <f>E11+E14</f>
        <v>391.18227334235451</v>
      </c>
      <c r="F15" s="47"/>
      <c r="G15" s="46">
        <f>G11+G14</f>
        <v>442.65753623188402</v>
      </c>
      <c r="H15" s="47"/>
      <c r="I15" s="46">
        <f>I11+I14</f>
        <v>465</v>
      </c>
      <c r="J15" s="47"/>
    </row>
    <row r="16" spans="1:10" x14ac:dyDescent="0.2">
      <c r="A16" s="34"/>
      <c r="B16" s="34"/>
    </row>
    <row r="17" spans="1:8" x14ac:dyDescent="0.2">
      <c r="A17" s="34"/>
      <c r="B17" s="34"/>
    </row>
    <row r="18" spans="1:8" x14ac:dyDescent="0.2">
      <c r="A18" s="34"/>
      <c r="B18" s="34"/>
    </row>
    <row r="19" spans="1:8" x14ac:dyDescent="0.2">
      <c r="A19" s="34"/>
      <c r="B19" s="34"/>
    </row>
    <row r="20" spans="1:8" ht="19.5" x14ac:dyDescent="0.35">
      <c r="A20" s="55" t="s">
        <v>13</v>
      </c>
      <c r="B20" s="55"/>
      <c r="C20" s="48" t="s">
        <v>14</v>
      </c>
      <c r="D20" s="49" t="s">
        <v>15</v>
      </c>
      <c r="E20" s="48" t="s">
        <v>16</v>
      </c>
      <c r="F20" s="50" t="s">
        <v>15</v>
      </c>
      <c r="G20" s="48" t="s">
        <v>17</v>
      </c>
      <c r="H20" s="51">
        <v>44945</v>
      </c>
    </row>
    <row r="21" spans="1:8" ht="19.5" x14ac:dyDescent="0.35">
      <c r="A21" s="55" t="s">
        <v>18</v>
      </c>
      <c r="B21" s="55"/>
      <c r="C21" s="48" t="s">
        <v>14</v>
      </c>
      <c r="D21" s="49" t="s">
        <v>32</v>
      </c>
      <c r="E21" s="48" t="s">
        <v>16</v>
      </c>
      <c r="F21" s="50" t="s">
        <v>32</v>
      </c>
      <c r="G21" s="48" t="s">
        <v>17</v>
      </c>
      <c r="H21" s="51">
        <v>44945</v>
      </c>
    </row>
    <row r="22" spans="1:8" ht="18.75" x14ac:dyDescent="0.3">
      <c r="A22" s="55" t="s">
        <v>19</v>
      </c>
      <c r="B22" s="55"/>
      <c r="C22" s="48" t="s">
        <v>14</v>
      </c>
      <c r="D22" s="50"/>
      <c r="E22" s="48" t="s">
        <v>16</v>
      </c>
      <c r="F22" s="50" t="s">
        <v>33</v>
      </c>
      <c r="G22" s="48" t="s">
        <v>17</v>
      </c>
      <c r="H22" s="51">
        <v>44946</v>
      </c>
    </row>
    <row r="23" spans="1:8" ht="19.5" x14ac:dyDescent="0.35">
      <c r="A23" s="55" t="s">
        <v>20</v>
      </c>
      <c r="B23" s="55"/>
      <c r="C23" s="48" t="s">
        <v>14</v>
      </c>
      <c r="D23" s="49" t="s">
        <v>34</v>
      </c>
      <c r="E23" s="48" t="s">
        <v>16</v>
      </c>
      <c r="F23" s="50" t="s">
        <v>34</v>
      </c>
      <c r="G23" s="48" t="s">
        <v>17</v>
      </c>
      <c r="H23" s="51">
        <v>44946</v>
      </c>
    </row>
    <row r="24" spans="1:8" x14ac:dyDescent="0.2">
      <c r="A24" s="55" t="s">
        <v>21</v>
      </c>
      <c r="B24" s="55"/>
    </row>
    <row r="25" spans="1:8" x14ac:dyDescent="0.2">
      <c r="A25" s="54" t="s">
        <v>22</v>
      </c>
      <c r="B25" s="54"/>
    </row>
  </sheetData>
  <mergeCells count="6">
    <mergeCell ref="A25:B25"/>
    <mergeCell ref="A20:B20"/>
    <mergeCell ref="A21:B21"/>
    <mergeCell ref="A22:B22"/>
    <mergeCell ref="A23:B23"/>
    <mergeCell ref="A24:B24"/>
  </mergeCells>
  <conditionalFormatting sqref="D11">
    <cfRule type="cellIs" dxfId="11" priority="10" operator="lessThan">
      <formula>0.6</formula>
    </cfRule>
    <cfRule type="cellIs" dxfId="10" priority="11" operator="greaterThan">
      <formula>0.6</formula>
    </cfRule>
    <cfRule type="cellIs" dxfId="9" priority="12" operator="equal">
      <formula>0.6</formula>
    </cfRule>
  </conditionalFormatting>
  <conditionalFormatting sqref="F11">
    <cfRule type="cellIs" dxfId="8" priority="7" operator="lessThan">
      <formula>0.6</formula>
    </cfRule>
    <cfRule type="cellIs" dxfId="7" priority="8" operator="greaterThan">
      <formula>0.6</formula>
    </cfRule>
    <cfRule type="cellIs" dxfId="6" priority="9" operator="equal">
      <formula>0.6</formula>
    </cfRule>
  </conditionalFormatting>
  <conditionalFormatting sqref="H11">
    <cfRule type="cellIs" dxfId="5" priority="4" operator="lessThan">
      <formula>0.6</formula>
    </cfRule>
    <cfRule type="cellIs" dxfId="4" priority="5" operator="greaterThan">
      <formula>0.6</formula>
    </cfRule>
    <cfRule type="cellIs" dxfId="3" priority="6" operator="equal">
      <formula>0.6</formula>
    </cfRule>
  </conditionalFormatting>
  <conditionalFormatting sqref="J11">
    <cfRule type="cellIs" dxfId="2" priority="1" operator="lessThan">
      <formula>0.6</formula>
    </cfRule>
    <cfRule type="cellIs" dxfId="1" priority="2" operator="greaterThan">
      <formula>0.6</formula>
    </cfRule>
    <cfRule type="cellIs" dxfId="0" priority="3" operator="equal">
      <formula>0.6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Garner, Kate</dc:creator>
  <cp:lastModifiedBy>Garner, Kate</cp:lastModifiedBy>
  <dcterms:created xsi:type="dcterms:W3CDTF">2022-12-23T13:06:29Z</dcterms:created>
  <dcterms:modified xsi:type="dcterms:W3CDTF">2023-01-20T13:22:30Z</dcterms:modified>
</cp:coreProperties>
</file>