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X:\ION Wave\Four Rover Units\"/>
    </mc:Choice>
  </mc:AlternateContent>
  <xr:revisionPtr revIDLastSave="0" documentId="13_ncr:1_{BB5E920A-5CA6-4B92-8BBD-91C3F1EEB3AB}" xr6:coauthVersionLast="47" xr6:coauthVersionMax="47" xr10:uidLastSave="{00000000-0000-0000-0000-000000000000}"/>
  <bookViews>
    <workbookView xWindow="28680" yWindow="-120" windowWidth="29040" windowHeight="15840" xr2:uid="{0D255FB4-A9C4-4A4A-AC89-925A33632F5E}"/>
  </bookViews>
  <sheets>
    <sheet name="082922"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3" l="1"/>
  <c r="C20" i="3" l="1"/>
  <c r="D20" i="3" s="1"/>
  <c r="J14" i="3"/>
  <c r="J10" i="3"/>
  <c r="J19" i="3"/>
  <c r="J18" i="3"/>
  <c r="J17" i="3"/>
  <c r="J16" i="3"/>
  <c r="J15" i="3"/>
  <c r="J13" i="3"/>
  <c r="J12" i="3"/>
  <c r="J11" i="3"/>
  <c r="K19" i="3"/>
  <c r="K18" i="3"/>
  <c r="K17" i="3"/>
  <c r="K16" i="3"/>
  <c r="K15" i="3"/>
  <c r="K14" i="3"/>
  <c r="E10" i="3" l="1"/>
  <c r="E11" i="3"/>
  <c r="L20" i="3"/>
  <c r="M12" i="3" s="1"/>
  <c r="J20" i="3"/>
  <c r="O19" i="3"/>
  <c r="M19" i="3"/>
  <c r="E19" i="3"/>
  <c r="O18" i="3"/>
  <c r="M18" i="3"/>
  <c r="E18" i="3"/>
  <c r="O17" i="3"/>
  <c r="M17" i="3"/>
  <c r="E17" i="3"/>
  <c r="O16" i="3"/>
  <c r="M16" i="3"/>
  <c r="E16" i="3"/>
  <c r="O15" i="3"/>
  <c r="M15" i="3"/>
  <c r="E15" i="3"/>
  <c r="O14" i="3"/>
  <c r="M14" i="3"/>
  <c r="E14" i="3"/>
  <c r="M13" i="3"/>
  <c r="U11" i="3"/>
  <c r="K13" i="3" l="1"/>
  <c r="N13" i="3" s="1"/>
  <c r="O13" i="3" s="1"/>
  <c r="K10" i="3"/>
  <c r="M11" i="3"/>
  <c r="E12" i="3"/>
  <c r="M10" i="3"/>
  <c r="N15" i="3"/>
  <c r="N16" i="3"/>
  <c r="N19" i="3"/>
  <c r="N14" i="3"/>
  <c r="N18" i="3"/>
  <c r="N17" i="3"/>
  <c r="N10" i="3" l="1"/>
  <c r="O10" i="3" s="1"/>
  <c r="K12" i="3"/>
  <c r="N12" i="3" s="1"/>
  <c r="O12" i="3" s="1"/>
  <c r="K11" i="3"/>
  <c r="N11" i="3" s="1"/>
  <c r="O11" i="3" s="1"/>
  <c r="U10" i="3" l="1"/>
</calcChain>
</file>

<file path=xl/sharedStrings.xml><?xml version="1.0" encoding="utf-8"?>
<sst xmlns="http://schemas.openxmlformats.org/spreadsheetml/2006/main" count="83" uniqueCount="72">
  <si>
    <t>RFQ#:</t>
  </si>
  <si>
    <t>Bid Name:</t>
  </si>
  <si>
    <t>Goods Only</t>
  </si>
  <si>
    <t>Goods and Services</t>
  </si>
  <si>
    <t>Supplier Name</t>
  </si>
  <si>
    <t>Supplier State</t>
  </si>
  <si>
    <t>Buy America Certificate</t>
  </si>
  <si>
    <t>Buy Ohio Certificate</t>
  </si>
  <si>
    <t>Veteran Certificate</t>
  </si>
  <si>
    <t>[C]+[H]+[J]</t>
  </si>
  <si>
    <t>Effective</t>
  </si>
  <si>
    <t>Actual</t>
  </si>
  <si>
    <t>American</t>
  </si>
  <si>
    <t>Preference Applied</t>
  </si>
  <si>
    <t>Ohio</t>
  </si>
  <si>
    <t>Border</t>
  </si>
  <si>
    <t>Mined</t>
  </si>
  <si>
    <t>Veteran</t>
  </si>
  <si>
    <t>Preference % Applied</t>
  </si>
  <si>
    <t>Bid</t>
  </si>
  <si>
    <t>Bid Amount</t>
  </si>
  <si>
    <t>Product</t>
  </si>
  <si>
    <t>Presence</t>
  </si>
  <si>
    <t>State</t>
  </si>
  <si>
    <t>Business</t>
  </si>
  <si>
    <t>Amount</t>
  </si>
  <si>
    <t>Comments</t>
  </si>
  <si>
    <t>[A]</t>
  </si>
  <si>
    <t>[B]</t>
  </si>
  <si>
    <t>[C]</t>
  </si>
  <si>
    <t>[D]</t>
  </si>
  <si>
    <t>[E]</t>
  </si>
  <si>
    <t>[F]</t>
  </si>
  <si>
    <t>[G]</t>
  </si>
  <si>
    <t>[H]</t>
  </si>
  <si>
    <t>[I]</t>
  </si>
  <si>
    <t>[J]</t>
  </si>
  <si>
    <t>[K]</t>
  </si>
  <si>
    <t>[L]</t>
  </si>
  <si>
    <t>Y</t>
  </si>
  <si>
    <r>
      <rPr>
        <sz val="11"/>
        <color rgb="FFFF0000"/>
        <rFont val="Calibri"/>
        <family val="2"/>
        <scheme val="minor"/>
      </rPr>
      <t>[C]</t>
    </r>
    <r>
      <rPr>
        <sz val="11"/>
        <color theme="1"/>
        <rFont val="Calibri"/>
        <family val="2"/>
        <scheme val="minor"/>
      </rPr>
      <t xml:space="preserve"> - Calculated field, this will let you know if the preference will apply</t>
    </r>
  </si>
  <si>
    <r>
      <rPr>
        <sz val="11"/>
        <color rgb="FFFF0000"/>
        <rFont val="Calibri"/>
        <family val="2"/>
        <scheme val="minor"/>
      </rPr>
      <t>[G]</t>
    </r>
    <r>
      <rPr>
        <sz val="11"/>
        <color theme="1"/>
        <rFont val="Calibri"/>
        <family val="2"/>
        <scheme val="minor"/>
      </rPr>
      <t xml:space="preserve"> - Border state bidder: mined products mined in respective border state</t>
    </r>
  </si>
  <si>
    <r>
      <rPr>
        <sz val="11"/>
        <color rgb="FFFF0000"/>
        <rFont val="Calibri"/>
        <family val="2"/>
        <scheme val="minor"/>
      </rPr>
      <t>[H]</t>
    </r>
    <r>
      <rPr>
        <sz val="11"/>
        <color theme="1"/>
        <rFont val="Calibri"/>
        <family val="2"/>
        <scheme val="minor"/>
      </rPr>
      <t xml:space="preserve"> - Calculated field, this will let you know if the preference will apply</t>
    </r>
  </si>
  <si>
    <r>
      <rPr>
        <sz val="11"/>
        <color rgb="FFFF0000"/>
        <rFont val="Calibri"/>
        <family val="2"/>
        <scheme val="minor"/>
      </rPr>
      <t>[J]</t>
    </r>
    <r>
      <rPr>
        <sz val="11"/>
        <color theme="1"/>
        <rFont val="Calibri"/>
        <family val="2"/>
        <scheme val="minor"/>
      </rPr>
      <t xml:space="preserve"> - Calculated field, this will let you know if the preference will apply</t>
    </r>
  </si>
  <si>
    <t>OAC 123:5-1-01 (J)</t>
  </si>
  <si>
    <t>Legal Authority</t>
  </si>
  <si>
    <t>OAC 123:5-1-01 (Q)</t>
  </si>
  <si>
    <t>OAC 123:5-1-01 (BB)</t>
  </si>
  <si>
    <t>OAC 123:5-1-01 (F)</t>
  </si>
  <si>
    <r>
      <rPr>
        <sz val="11"/>
        <color rgb="FFFF0000"/>
        <rFont val="Calibri"/>
        <family val="2"/>
        <scheme val="minor"/>
      </rPr>
      <t>[I]</t>
    </r>
    <r>
      <rPr>
        <sz val="11"/>
        <color theme="1"/>
        <rFont val="Calibri"/>
        <family val="2"/>
        <scheme val="minor"/>
      </rPr>
      <t xml:space="preserve"> - If supplier is a certified Veteran Friendly Business Enterprise, enter Yes</t>
    </r>
  </si>
  <si>
    <t>OAC 123:5-1-06 (A3)</t>
  </si>
  <si>
    <r>
      <rPr>
        <sz val="11"/>
        <color rgb="FFFF0000"/>
        <rFont val="Calibri"/>
        <family val="2"/>
        <scheme val="minor"/>
      </rPr>
      <t>[K]</t>
    </r>
    <r>
      <rPr>
        <sz val="11"/>
        <color theme="1"/>
        <rFont val="Calibri"/>
        <family val="2"/>
        <scheme val="minor"/>
      </rPr>
      <t xml:space="preserve"> - Calculated field, adds up the preference percentage being applied</t>
    </r>
  </si>
  <si>
    <r>
      <rPr>
        <sz val="11"/>
        <color rgb="FFFF0000"/>
        <rFont val="Calibri"/>
        <family val="2"/>
        <scheme val="minor"/>
      </rPr>
      <t>[A]</t>
    </r>
    <r>
      <rPr>
        <sz val="11"/>
        <color theme="1"/>
        <rFont val="Calibri"/>
        <family val="2"/>
        <scheme val="minor"/>
      </rPr>
      <t xml:space="preserve"> - Enter supplier bid amounts in order from smallest to largest</t>
    </r>
  </si>
  <si>
    <r>
      <rPr>
        <sz val="11"/>
        <color rgb="FFFF0000"/>
        <rFont val="Calibri"/>
        <family val="2"/>
        <scheme val="minor"/>
      </rPr>
      <t>[E]</t>
    </r>
    <r>
      <rPr>
        <sz val="11"/>
        <color theme="1"/>
        <rFont val="Calibri"/>
        <family val="2"/>
        <scheme val="minor"/>
      </rPr>
      <t xml:space="preserve"> - If bidder has a significant economic presence within the State of Ohio, enter Yes
To qualify, supplier has paid the required taxes due the State of Ohio, AND is registered with the Ohio Secretary of State, AND has ten or more employees based in Ohio or border state, OR has 75% or more employees based in Ohio or a border state</t>
    </r>
  </si>
  <si>
    <r>
      <rPr>
        <sz val="11"/>
        <color rgb="FFFF0000"/>
        <rFont val="Calibri"/>
        <family val="2"/>
        <scheme val="minor"/>
      </rPr>
      <t>[F]</t>
    </r>
    <r>
      <rPr>
        <sz val="11"/>
        <color theme="1"/>
        <rFont val="Calibri"/>
        <family val="2"/>
        <scheme val="minor"/>
      </rPr>
      <t xml:space="preserve"> - If supplier is from a border state, enter Yes
To qualify, supplier must be located in KY, MI, NY, PA, or IN, AND has ten or more employees based in Ohio or border state, OR has 75% or more employees based in Ohio or a border state</t>
    </r>
  </si>
  <si>
    <t>Suppliers must complete the Buy American/Buy Ohio/VBE Certification Statement to receive preference.  No preference can be given to a supplier who has not completed the certification.</t>
  </si>
  <si>
    <t>Instructions</t>
  </si>
  <si>
    <r>
      <rPr>
        <sz val="11"/>
        <color rgb="FFFF0000"/>
        <rFont val="Calibri"/>
        <family val="2"/>
        <scheme val="minor"/>
      </rPr>
      <t>[B]</t>
    </r>
    <r>
      <rPr>
        <sz val="11"/>
        <color theme="1"/>
        <rFont val="Calibri"/>
        <family val="2"/>
        <scheme val="minor"/>
      </rPr>
      <t xml:space="preserve"> - If products/services are being offered, mined, raised, grown, produced, developed or manufactured in The United States, enter Yes </t>
    </r>
  </si>
  <si>
    <r>
      <rPr>
        <sz val="11"/>
        <color rgb="FFFF0000"/>
        <rFont val="Calibri"/>
        <family val="2"/>
        <scheme val="minor"/>
      </rPr>
      <t>[D]</t>
    </r>
    <r>
      <rPr>
        <sz val="11"/>
        <color theme="1"/>
        <rFont val="Calibri"/>
        <family val="2"/>
        <scheme val="minor"/>
      </rPr>
      <t xml:space="preserve"> - If products/services being offered are raised, grown, produced, mined, or manufactured in Ohio, enter Yes 
OR If end product is manufactured outside of United States and at least 50% of the cost of its components are produced, mined, raised, grown, or manufactured within the United States, then enter Yes</t>
    </r>
  </si>
  <si>
    <t>Rule 123:5-1-06 |  Ohio preferences</t>
  </si>
  <si>
    <t>OAC 5501:2-12-02
OAC 123:5-1-06</t>
  </si>
  <si>
    <r>
      <rPr>
        <sz val="11"/>
        <color rgb="FFFF0000"/>
        <rFont val="Calibri"/>
        <family val="2"/>
        <scheme val="minor"/>
      </rPr>
      <t>[L]</t>
    </r>
    <r>
      <rPr>
        <sz val="11"/>
        <color theme="1"/>
        <rFont val="Calibri"/>
        <family val="2"/>
        <scheme val="minor"/>
      </rPr>
      <t xml:space="preserve"> - Award to supplier with the lowest "effective bid" amount unless bid does not meet specifications or has otherwise been disqualified</t>
    </r>
  </si>
  <si>
    <t>[A]-([A]*[K])</t>
  </si>
  <si>
    <t>Precision Laser (Precision Laser &amp; Instrument, Inc.)</t>
  </si>
  <si>
    <t>GeoShack Ohio</t>
  </si>
  <si>
    <t>SITECH Ohio LLC</t>
  </si>
  <si>
    <t>OH</t>
  </si>
  <si>
    <t>RFQ1834-23-12 A</t>
  </si>
  <si>
    <t>FOUR ROVER SETUPS</t>
  </si>
  <si>
    <t xml:space="preserve">Lowest Alternate bid </t>
  </si>
  <si>
    <t>This company did not submit an BUY America/Ohio Form</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</si>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</sst>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u/>
      <sz val="11"/>
      <color theme="1"/>
      <name val="Calibri"/>
      <family val="2"/>
      <scheme val="minor"/>
    </font>
    <font>
      <u/>
      <sz val="1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s>
  <borders count="65">
    <border>
      <left/>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thin">
        <color auto="1"/>
      </bottom>
      <diagonal/>
    </border>
    <border>
      <left style="medium">
        <color indexed="64"/>
      </left>
      <right style="hair">
        <color auto="1"/>
      </right>
      <top style="medium">
        <color indexed="64"/>
      </top>
      <bottom style="hair">
        <color auto="1"/>
      </bottom>
      <diagonal/>
    </border>
    <border>
      <left/>
      <right style="hair">
        <color auto="1"/>
      </right>
      <top style="medium">
        <color indexed="64"/>
      </top>
      <bottom style="hair">
        <color auto="1"/>
      </bottom>
      <diagonal/>
    </border>
    <border>
      <left style="medium">
        <color indexed="64"/>
      </left>
      <right/>
      <top style="medium">
        <color indexed="64"/>
      </top>
      <bottom style="hair">
        <color auto="1"/>
      </bottom>
      <diagonal/>
    </border>
    <border>
      <left style="hair">
        <color auto="1"/>
      </left>
      <right style="medium">
        <color indexed="64"/>
      </right>
      <top style="medium">
        <color indexed="64"/>
      </top>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right style="medium">
        <color indexed="64"/>
      </right>
      <top style="thin">
        <color auto="1"/>
      </top>
      <bottom style="hair">
        <color auto="1"/>
      </bottom>
      <diagonal/>
    </border>
    <border>
      <left style="medium">
        <color indexed="64"/>
      </left>
      <right style="medium">
        <color indexed="64"/>
      </right>
      <top style="thin">
        <color auto="1"/>
      </top>
      <bottom style="hair">
        <color auto="1"/>
      </bottom>
      <diagonal/>
    </border>
    <border>
      <left style="medium">
        <color indexed="64"/>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indexed="64"/>
      </right>
      <top style="hair">
        <color auto="1"/>
      </top>
      <bottom/>
      <diagonal/>
    </border>
    <border>
      <left style="medium">
        <color indexed="64"/>
      </left>
      <right/>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top style="hair">
        <color auto="1"/>
      </top>
      <bottom style="hair">
        <color auto="1"/>
      </bottom>
      <diagonal/>
    </border>
    <border>
      <left style="medium">
        <color indexed="64"/>
      </left>
      <right style="hair">
        <color auto="1"/>
      </right>
      <top style="hair">
        <color auto="1"/>
      </top>
      <bottom/>
      <diagonal/>
    </border>
    <border>
      <left/>
      <right style="hair">
        <color auto="1"/>
      </right>
      <top style="hair">
        <color auto="1"/>
      </top>
      <bottom/>
      <diagonal/>
    </border>
    <border>
      <left style="medium">
        <color indexed="64"/>
      </left>
      <right/>
      <top style="hair">
        <color auto="1"/>
      </top>
      <bottom/>
      <diagonal/>
    </border>
    <border>
      <left style="hair">
        <color indexed="64"/>
      </left>
      <right style="medium">
        <color indexed="64"/>
      </right>
      <top/>
      <bottom/>
      <diagonal/>
    </border>
    <border>
      <left style="medium">
        <color indexed="64"/>
      </left>
      <right style="medium">
        <color indexed="64"/>
      </right>
      <top style="hair">
        <color auto="1"/>
      </top>
      <bottom/>
      <diagonal/>
    </border>
    <border>
      <left/>
      <right style="hair">
        <color auto="1"/>
      </right>
      <top/>
      <bottom style="hair">
        <color auto="1"/>
      </bottom>
      <diagonal/>
    </border>
    <border>
      <left style="medium">
        <color indexed="64"/>
      </left>
      <right style="medium">
        <color indexed="64"/>
      </right>
      <top/>
      <bottom style="hair">
        <color auto="1"/>
      </bottom>
      <diagonal/>
    </border>
    <border>
      <left style="medium">
        <color indexed="64"/>
      </left>
      <right style="hair">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hair">
        <color auto="1"/>
      </left>
      <right style="hair">
        <color auto="1"/>
      </right>
      <top/>
      <bottom style="medium">
        <color indexed="64"/>
      </bottom>
      <diagonal/>
    </border>
    <border>
      <left style="medium">
        <color indexed="64"/>
      </left>
      <right style="hair">
        <color auto="1"/>
      </right>
      <top/>
      <bottom style="medium">
        <color indexed="64"/>
      </bottom>
      <diagonal/>
    </border>
    <border>
      <left style="medium">
        <color indexed="64"/>
      </left>
      <right style="medium">
        <color indexed="64"/>
      </right>
      <top style="hair">
        <color auto="1"/>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thin">
        <color auto="1"/>
      </left>
      <right/>
      <top/>
      <bottom style="medium">
        <color indexed="64"/>
      </bottom>
      <diagonal/>
    </border>
  </borders>
  <cellStyleXfs count="2">
    <xf numFmtId="0" fontId="0" fillId="0" borderId="0"/>
    <xf numFmtId="9" fontId="1" fillId="0" borderId="0" applyFont="0" applyFill="0" applyBorder="0" applyAlignment="0" applyProtection="0"/>
  </cellStyleXfs>
  <cellXfs count="140">
    <xf numFmtId="0" fontId="0" fillId="0" borderId="0" xfId="0"/>
    <xf numFmtId="0" fontId="0" fillId="0" borderId="0" xfId="0" applyAlignment="1">
      <alignment horizontal="center"/>
    </xf>
    <xf numFmtId="0" fontId="3" fillId="0" borderId="0" xfId="0" applyFont="1"/>
    <xf numFmtId="8" fontId="0" fillId="0" borderId="0" xfId="0" applyNumberFormat="1"/>
    <xf numFmtId="0" fontId="3" fillId="0" borderId="4" xfId="0" applyFont="1" applyBorder="1" applyAlignment="1">
      <alignment horizontal="center"/>
    </xf>
    <xf numFmtId="8" fontId="4" fillId="0" borderId="0" xfId="0" applyNumberFormat="1" applyFont="1"/>
    <xf numFmtId="0" fontId="3" fillId="0" borderId="0" xfId="0" applyFont="1" applyAlignment="1">
      <alignment horizontal="center"/>
    </xf>
    <xf numFmtId="0" fontId="3" fillId="0" borderId="5" xfId="0" applyFont="1" applyBorder="1" applyAlignment="1">
      <alignment horizontal="center"/>
    </xf>
    <xf numFmtId="0" fontId="3" fillId="0" borderId="0" xfId="0" applyFont="1" applyAlignment="1">
      <alignment horizontal="left"/>
    </xf>
    <xf numFmtId="8" fontId="3" fillId="0" borderId="0" xfId="0" applyNumberFormat="1" applyFont="1" applyAlignment="1">
      <alignment horizontal="center"/>
    </xf>
    <xf numFmtId="8" fontId="3" fillId="2" borderId="12" xfId="0" applyNumberFormat="1" applyFont="1" applyFill="1" applyBorder="1" applyAlignment="1">
      <alignment horizontal="center"/>
    </xf>
    <xf numFmtId="8" fontId="5" fillId="2" borderId="18" xfId="0" applyNumberFormat="1" applyFont="1" applyFill="1" applyBorder="1" applyAlignment="1">
      <alignment horizontal="center"/>
    </xf>
    <xf numFmtId="0" fontId="0" fillId="2" borderId="18" xfId="0" applyFill="1" applyBorder="1"/>
    <xf numFmtId="8" fontId="3" fillId="2" borderId="21" xfId="0" applyNumberFormat="1" applyFont="1" applyFill="1" applyBorder="1" applyAlignment="1">
      <alignment horizontal="center"/>
    </xf>
    <xf numFmtId="8" fontId="3" fillId="2" borderId="13" xfId="0" applyNumberFormat="1" applyFont="1" applyFill="1" applyBorder="1" applyAlignment="1">
      <alignment horizontal="center"/>
    </xf>
    <xf numFmtId="8" fontId="3" fillId="2" borderId="22" xfId="0" applyNumberFormat="1" applyFont="1" applyFill="1" applyBorder="1" applyAlignment="1">
      <alignment horizontal="center"/>
    </xf>
    <xf numFmtId="8" fontId="3" fillId="2" borderId="10" xfId="0" applyNumberFormat="1" applyFont="1" applyFill="1" applyBorder="1" applyAlignment="1">
      <alignment horizontal="center"/>
    </xf>
    <xf numFmtId="8" fontId="3" fillId="2" borderId="11" xfId="0" applyNumberFormat="1" applyFont="1" applyFill="1" applyBorder="1" applyAlignment="1">
      <alignment horizontal="center"/>
    </xf>
    <xf numFmtId="8" fontId="3" fillId="2" borderId="23" xfId="0" applyNumberFormat="1" applyFont="1" applyFill="1" applyBorder="1" applyAlignment="1">
      <alignment horizontal="center"/>
    </xf>
    <xf numFmtId="8" fontId="3" fillId="2" borderId="24" xfId="0" applyNumberFormat="1" applyFont="1" applyFill="1" applyBorder="1" applyAlignment="1">
      <alignment horizontal="center"/>
    </xf>
    <xf numFmtId="0" fontId="0" fillId="2" borderId="24" xfId="0" applyFill="1" applyBorder="1"/>
    <xf numFmtId="8" fontId="3" fillId="2" borderId="25" xfId="0" applyNumberFormat="1" applyFont="1" applyFill="1" applyBorder="1" applyAlignment="1">
      <alignment horizontal="center"/>
    </xf>
    <xf numFmtId="8" fontId="3" fillId="2" borderId="19" xfId="0" applyNumberFormat="1" applyFont="1" applyFill="1" applyBorder="1" applyAlignment="1">
      <alignment horizontal="center"/>
    </xf>
    <xf numFmtId="8" fontId="3" fillId="2" borderId="20" xfId="0" applyNumberFormat="1" applyFont="1" applyFill="1" applyBorder="1" applyAlignment="1">
      <alignment horizontal="center"/>
    </xf>
    <xf numFmtId="8" fontId="5" fillId="2" borderId="21" xfId="0" applyNumberFormat="1" applyFont="1" applyFill="1" applyBorder="1" applyAlignment="1">
      <alignment horizontal="center"/>
    </xf>
    <xf numFmtId="8" fontId="5" fillId="2" borderId="25" xfId="0" applyNumberFormat="1" applyFont="1" applyFill="1" applyBorder="1" applyAlignment="1">
      <alignment horizontal="center"/>
    </xf>
    <xf numFmtId="8" fontId="5" fillId="2" borderId="26" xfId="0" applyNumberFormat="1" applyFont="1" applyFill="1" applyBorder="1" applyAlignment="1">
      <alignment horizontal="center"/>
    </xf>
    <xf numFmtId="8" fontId="5" fillId="2" borderId="27" xfId="0" applyNumberFormat="1" applyFont="1" applyFill="1" applyBorder="1" applyAlignment="1">
      <alignment horizontal="center"/>
    </xf>
    <xf numFmtId="8" fontId="5" fillId="2" borderId="28" xfId="0" applyNumberFormat="1" applyFont="1" applyFill="1" applyBorder="1" applyAlignment="1">
      <alignment horizontal="center"/>
    </xf>
    <xf numFmtId="8" fontId="5" fillId="2" borderId="29" xfId="0" applyNumberFormat="1" applyFont="1" applyFill="1" applyBorder="1" applyAlignment="1">
      <alignment horizontal="center"/>
    </xf>
    <xf numFmtId="8" fontId="5" fillId="2" borderId="30" xfId="0" applyNumberFormat="1" applyFont="1" applyFill="1" applyBorder="1" applyAlignment="1">
      <alignment horizontal="center"/>
    </xf>
    <xf numFmtId="8" fontId="3" fillId="2" borderId="30" xfId="0" applyNumberFormat="1" applyFont="1" applyFill="1" applyBorder="1" applyAlignment="1">
      <alignment horizontal="center"/>
    </xf>
    <xf numFmtId="0" fontId="0" fillId="0" borderId="32" xfId="0" applyBorder="1" applyAlignment="1" applyProtection="1">
      <alignment horizontal="center"/>
      <protection locked="0"/>
    </xf>
    <xf numFmtId="8" fontId="0" fillId="0" borderId="33" xfId="0" applyNumberFormat="1" applyBorder="1" applyAlignment="1" applyProtection="1">
      <alignment horizontal="center"/>
      <protection locked="0"/>
    </xf>
    <xf numFmtId="8" fontId="0" fillId="0" borderId="31" xfId="0" applyNumberFormat="1" applyBorder="1" applyAlignment="1" applyProtection="1">
      <alignment horizontal="center"/>
      <protection locked="0"/>
    </xf>
    <xf numFmtId="8" fontId="0" fillId="0" borderId="35" xfId="0" applyNumberFormat="1" applyBorder="1" applyAlignment="1" applyProtection="1">
      <alignment horizontal="center"/>
      <protection locked="0"/>
    </xf>
    <xf numFmtId="1" fontId="0" fillId="4" borderId="36" xfId="0" applyNumberFormat="1" applyFill="1" applyBorder="1" applyAlignment="1">
      <alignment horizontal="center"/>
    </xf>
    <xf numFmtId="1" fontId="0" fillId="5" borderId="36" xfId="0" applyNumberFormat="1" applyFill="1" applyBorder="1" applyAlignment="1">
      <alignment horizontal="center"/>
    </xf>
    <xf numFmtId="8" fontId="0" fillId="0" borderId="37" xfId="0" applyNumberFormat="1" applyBorder="1"/>
    <xf numFmtId="0" fontId="4" fillId="0" borderId="0" xfId="0" applyFont="1"/>
    <xf numFmtId="0" fontId="0" fillId="0" borderId="40" xfId="0" applyBorder="1" applyAlignment="1" applyProtection="1">
      <alignment horizontal="center"/>
      <protection locked="0"/>
    </xf>
    <xf numFmtId="8" fontId="0" fillId="0" borderId="41" xfId="0" applyNumberFormat="1" applyBorder="1" applyProtection="1">
      <protection locked="0"/>
    </xf>
    <xf numFmtId="8" fontId="0" fillId="0" borderId="42" xfId="0" applyNumberFormat="1" applyBorder="1" applyAlignment="1" applyProtection="1">
      <alignment horizontal="center"/>
      <protection locked="0"/>
    </xf>
    <xf numFmtId="8" fontId="0" fillId="0" borderId="44" xfId="0" applyNumberFormat="1" applyBorder="1" applyAlignment="1" applyProtection="1">
      <alignment horizontal="center"/>
      <protection locked="0"/>
    </xf>
    <xf numFmtId="8" fontId="0" fillId="0" borderId="45" xfId="0" applyNumberFormat="1" applyBorder="1" applyAlignment="1" applyProtection="1">
      <alignment horizontal="center"/>
      <protection locked="0"/>
    </xf>
    <xf numFmtId="1" fontId="0" fillId="4" borderId="46" xfId="0" applyNumberFormat="1" applyFill="1" applyBorder="1" applyAlignment="1">
      <alignment horizontal="center"/>
    </xf>
    <xf numFmtId="1" fontId="0" fillId="5" borderId="46" xfId="0" applyNumberFormat="1" applyFill="1" applyBorder="1" applyAlignment="1">
      <alignment horizontal="center"/>
    </xf>
    <xf numFmtId="8" fontId="0" fillId="0" borderId="43" xfId="0" applyNumberFormat="1" applyBorder="1" applyProtection="1">
      <protection locked="0"/>
    </xf>
    <xf numFmtId="8" fontId="0" fillId="0" borderId="48" xfId="0" applyNumberFormat="1" applyBorder="1" applyAlignment="1" applyProtection="1">
      <alignment horizontal="center"/>
      <protection locked="0"/>
    </xf>
    <xf numFmtId="0" fontId="0" fillId="0" borderId="50" xfId="0" applyBorder="1" applyAlignment="1" applyProtection="1">
      <alignment horizontal="center"/>
      <protection locked="0"/>
    </xf>
    <xf numFmtId="8" fontId="0" fillId="0" borderId="23" xfId="0" applyNumberFormat="1" applyBorder="1" applyProtection="1">
      <protection locked="0"/>
    </xf>
    <xf numFmtId="8" fontId="0" fillId="0" borderId="51" xfId="0" applyNumberFormat="1" applyBorder="1" applyAlignment="1" applyProtection="1">
      <alignment horizontal="center"/>
      <protection locked="0"/>
    </xf>
    <xf numFmtId="0" fontId="0" fillId="0" borderId="54" xfId="0" applyBorder="1" applyAlignment="1" applyProtection="1">
      <alignment horizontal="center"/>
      <protection locked="0"/>
    </xf>
    <xf numFmtId="0" fontId="0" fillId="0" borderId="57" xfId="0" applyBorder="1" applyAlignment="1" applyProtection="1">
      <alignment horizontal="center"/>
      <protection locked="0"/>
    </xf>
    <xf numFmtId="8" fontId="0" fillId="0" borderId="58" xfId="0" applyNumberFormat="1" applyBorder="1" applyProtection="1">
      <protection locked="0"/>
    </xf>
    <xf numFmtId="8" fontId="0" fillId="0" borderId="15" xfId="0" applyNumberFormat="1" applyBorder="1" applyAlignment="1" applyProtection="1">
      <alignment horizontal="center"/>
      <protection locked="0"/>
    </xf>
    <xf numFmtId="8" fontId="0" fillId="0" borderId="56" xfId="0" applyNumberFormat="1" applyBorder="1" applyAlignment="1" applyProtection="1">
      <alignment horizontal="center"/>
      <protection locked="0"/>
    </xf>
    <xf numFmtId="8" fontId="0" fillId="0" borderId="59" xfId="0" applyNumberFormat="1" applyBorder="1" applyAlignment="1" applyProtection="1">
      <alignment horizontal="center"/>
      <protection locked="0"/>
    </xf>
    <xf numFmtId="1" fontId="0" fillId="4" borderId="58" xfId="0" applyNumberFormat="1" applyFill="1" applyBorder="1" applyAlignment="1">
      <alignment horizontal="center"/>
    </xf>
    <xf numFmtId="8" fontId="0" fillId="0" borderId="60" xfId="0" applyNumberFormat="1" applyBorder="1" applyAlignment="1" applyProtection="1">
      <alignment horizontal="center"/>
      <protection locked="0"/>
    </xf>
    <xf numFmtId="1" fontId="0" fillId="5" borderId="58" xfId="0" applyNumberFormat="1" applyFill="1" applyBorder="1" applyAlignment="1">
      <alignment horizontal="center"/>
    </xf>
    <xf numFmtId="8" fontId="0" fillId="0" borderId="6" xfId="0" applyNumberFormat="1" applyBorder="1"/>
    <xf numFmtId="9" fontId="0" fillId="6" borderId="37" xfId="1" applyFont="1" applyFill="1" applyBorder="1" applyAlignment="1">
      <alignment horizontal="center"/>
    </xf>
    <xf numFmtId="9" fontId="0" fillId="6" borderId="6" xfId="1" applyFont="1" applyFill="1" applyBorder="1" applyAlignment="1">
      <alignment horizontal="center"/>
    </xf>
    <xf numFmtId="0" fontId="0" fillId="0" borderId="0" xfId="0" applyAlignment="1">
      <alignment wrapText="1"/>
    </xf>
    <xf numFmtId="0" fontId="0" fillId="0" borderId="24" xfId="0" applyBorder="1" applyAlignment="1">
      <alignment horizontal="left"/>
    </xf>
    <xf numFmtId="0" fontId="0" fillId="0" borderId="24" xfId="0" applyBorder="1"/>
    <xf numFmtId="0" fontId="0" fillId="0" borderId="24" xfId="0" applyBorder="1" applyAlignment="1">
      <alignment vertical="center"/>
    </xf>
    <xf numFmtId="0" fontId="0" fillId="0" borderId="63" xfId="0" applyBorder="1" applyAlignment="1">
      <alignment wrapText="1"/>
    </xf>
    <xf numFmtId="0" fontId="6" fillId="7" borderId="18" xfId="0" applyFont="1" applyFill="1" applyBorder="1"/>
    <xf numFmtId="8" fontId="5" fillId="2" borderId="64" xfId="0" applyNumberFormat="1" applyFont="1" applyFill="1" applyBorder="1" applyAlignment="1">
      <alignment horizontal="center"/>
    </xf>
    <xf numFmtId="8" fontId="0" fillId="3" borderId="34" xfId="0" applyNumberFormat="1" applyFill="1" applyBorder="1" applyAlignment="1">
      <alignment horizontal="center"/>
    </xf>
    <xf numFmtId="8" fontId="0" fillId="3" borderId="43" xfId="0" applyNumberFormat="1" applyFill="1" applyBorder="1" applyAlignment="1">
      <alignment horizontal="center"/>
    </xf>
    <xf numFmtId="8" fontId="0" fillId="3" borderId="52" xfId="0" applyNumberFormat="1" applyFill="1" applyBorder="1" applyAlignment="1">
      <alignment horizontal="center"/>
    </xf>
    <xf numFmtId="8" fontId="0" fillId="3" borderId="41" xfId="0" applyNumberFormat="1" applyFill="1" applyBorder="1" applyAlignment="1">
      <alignment horizontal="center"/>
    </xf>
    <xf numFmtId="8" fontId="0" fillId="3" borderId="58" xfId="0" applyNumberFormat="1" applyFill="1" applyBorder="1" applyAlignment="1">
      <alignment horizontal="center"/>
    </xf>
    <xf numFmtId="9" fontId="0" fillId="0" borderId="38" xfId="0" applyNumberFormat="1" applyBorder="1" applyAlignment="1" applyProtection="1">
      <alignment wrapText="1"/>
      <protection locked="0"/>
    </xf>
    <xf numFmtId="9" fontId="0" fillId="0" borderId="47" xfId="0" applyNumberFormat="1" applyBorder="1" applyAlignment="1" applyProtection="1">
      <alignment wrapText="1"/>
      <protection locked="0"/>
    </xf>
    <xf numFmtId="9" fontId="0" fillId="0" borderId="53" xfId="0" applyNumberFormat="1" applyBorder="1" applyAlignment="1" applyProtection="1">
      <alignment wrapText="1"/>
      <protection locked="0"/>
    </xf>
    <xf numFmtId="0" fontId="0" fillId="0" borderId="47" xfId="0" applyBorder="1" applyAlignment="1" applyProtection="1">
      <alignment wrapText="1"/>
      <protection locked="0"/>
    </xf>
    <xf numFmtId="0" fontId="0" fillId="0" borderId="55" xfId="0" applyBorder="1" applyAlignment="1" applyProtection="1">
      <alignment wrapText="1"/>
      <protection locked="0"/>
    </xf>
    <xf numFmtId="0" fontId="0" fillId="0" borderId="61" xfId="0" applyBorder="1" applyAlignment="1" applyProtection="1">
      <alignment wrapText="1"/>
      <protection locked="0"/>
    </xf>
    <xf numFmtId="0" fontId="0" fillId="0" borderId="31" xfId="0" applyBorder="1" applyAlignment="1" applyProtection="1">
      <alignment wrapText="1"/>
      <protection locked="0"/>
    </xf>
    <xf numFmtId="0" fontId="0" fillId="0" borderId="39" xfId="0" applyBorder="1" applyAlignment="1" applyProtection="1">
      <alignment horizontal="left" wrapText="1"/>
      <protection locked="0"/>
    </xf>
    <xf numFmtId="0" fontId="0" fillId="0" borderId="39" xfId="0" applyBorder="1" applyAlignment="1" applyProtection="1">
      <alignment wrapText="1"/>
      <protection locked="0"/>
    </xf>
    <xf numFmtId="0" fontId="0" fillId="0" borderId="49" xfId="0" applyBorder="1" applyAlignment="1" applyProtection="1">
      <alignment wrapText="1"/>
      <protection locked="0"/>
    </xf>
    <xf numFmtId="0" fontId="0" fillId="0" borderId="44" xfId="0" applyBorder="1" applyAlignment="1" applyProtection="1">
      <alignment wrapText="1"/>
      <protection locked="0"/>
    </xf>
    <xf numFmtId="0" fontId="0" fillId="0" borderId="56" xfId="0" applyBorder="1" applyAlignment="1" applyProtection="1">
      <alignment wrapText="1"/>
      <protection locked="0"/>
    </xf>
    <xf numFmtId="44" fontId="0" fillId="0" borderId="14" xfId="0" applyNumberFormat="1" applyBorder="1" applyProtection="1">
      <protection locked="0"/>
    </xf>
    <xf numFmtId="44" fontId="0" fillId="0" borderId="41" xfId="0" applyNumberFormat="1" applyBorder="1" applyProtection="1">
      <protection locked="0"/>
    </xf>
    <xf numFmtId="44" fontId="0" fillId="0" borderId="43" xfId="0" applyNumberFormat="1" applyBorder="1" applyProtection="1">
      <protection locked="0"/>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8" fontId="3" fillId="0" borderId="7" xfId="0" applyNumberFormat="1" applyFont="1" applyBorder="1" applyAlignment="1">
      <alignment horizontal="center"/>
    </xf>
    <xf numFmtId="8" fontId="3" fillId="0" borderId="8" xfId="0" applyNumberFormat="1" applyFont="1" applyBorder="1" applyAlignment="1">
      <alignment horizontal="center"/>
    </xf>
    <xf numFmtId="0" fontId="3" fillId="2" borderId="1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0" xfId="0" applyFont="1" applyFill="1" applyBorder="1" applyAlignment="1">
      <alignment horizontal="center" vertical="center" wrapText="1"/>
    </xf>
    <xf numFmtId="8" fontId="3" fillId="3" borderId="13" xfId="0" applyNumberFormat="1" applyFont="1" applyFill="1" applyBorder="1" applyAlignment="1">
      <alignment horizontal="center"/>
    </xf>
    <xf numFmtId="8" fontId="3" fillId="3" borderId="14" xfId="0" applyNumberFormat="1" applyFont="1" applyFill="1" applyBorder="1" applyAlignment="1">
      <alignment horizontal="center"/>
    </xf>
    <xf numFmtId="8" fontId="7" fillId="0" borderId="25" xfId="0" applyNumberFormat="1" applyFont="1" applyBorder="1" applyProtection="1">
      <protection locked="0"/>
    </xf>
    <xf numFmtId="8" fontId="7" fillId="0" borderId="0" xfId="0" applyNumberFormat="1" applyFont="1" applyProtection="1">
      <protection locked="0"/>
    </xf>
    <xf numFmtId="8" fontId="3" fillId="4" borderId="15" xfId="0" applyNumberFormat="1" applyFont="1" applyFill="1" applyBorder="1" applyAlignment="1">
      <alignment horizontal="center"/>
    </xf>
    <xf numFmtId="8" fontId="3" fillId="4" borderId="16" xfId="0" applyNumberFormat="1" applyFont="1" applyFill="1" applyBorder="1" applyAlignment="1">
      <alignment horizontal="center"/>
    </xf>
    <xf numFmtId="8" fontId="3" fillId="4" borderId="17" xfId="0" applyNumberFormat="1" applyFont="1" applyFill="1" applyBorder="1" applyAlignment="1">
      <alignment horizontal="center"/>
    </xf>
    <xf numFmtId="0" fontId="3" fillId="5" borderId="7" xfId="0" applyFont="1" applyFill="1" applyBorder="1" applyAlignment="1">
      <alignment horizontal="center" vertical="center" wrapText="1"/>
    </xf>
    <xf numFmtId="0" fontId="3" fillId="5" borderId="9" xfId="0" applyFont="1" applyFill="1" applyBorder="1" applyAlignment="1">
      <alignment horizontal="center" vertical="center" wrapText="1"/>
    </xf>
    <xf numFmtId="8" fontId="3" fillId="0" borderId="9" xfId="0" applyNumberFormat="1" applyFont="1" applyBorder="1" applyAlignment="1">
      <alignment horizontal="center"/>
    </xf>
    <xf numFmtId="0" fontId="0" fillId="0" borderId="25" xfId="0" applyBorder="1" applyAlignment="1">
      <alignment horizontal="center"/>
    </xf>
    <xf numFmtId="0" fontId="0" fillId="0" borderId="23" xfId="0" applyBorder="1" applyAlignment="1">
      <alignment horizontal="center"/>
    </xf>
    <xf numFmtId="0" fontId="0" fillId="0" borderId="25" xfId="0" applyBorder="1"/>
    <xf numFmtId="0" fontId="0" fillId="0" borderId="0" xfId="0"/>
    <xf numFmtId="0" fontId="0" fillId="0" borderId="23" xfId="0" applyBorder="1"/>
    <xf numFmtId="0" fontId="0" fillId="0" borderId="25" xfId="0" applyBorder="1" applyAlignment="1">
      <alignment wrapText="1"/>
    </xf>
    <xf numFmtId="8" fontId="3" fillId="2" borderId="26" xfId="0" applyNumberFormat="1" applyFont="1" applyFill="1" applyBorder="1" applyAlignment="1">
      <alignment horizontal="center" wrapText="1"/>
    </xf>
    <xf numFmtId="8" fontId="3" fillId="2" borderId="24" xfId="0" applyNumberFormat="1" applyFont="1" applyFill="1" applyBorder="1" applyAlignment="1">
      <alignment horizontal="center" wrapText="1"/>
    </xf>
    <xf numFmtId="0" fontId="0" fillId="0" borderId="15" xfId="0" applyBorder="1" applyAlignment="1">
      <alignment horizontal="center" vertical="center" wrapText="1"/>
    </xf>
    <xf numFmtId="0" fontId="0" fillId="0" borderId="17" xfId="0" applyBorder="1" applyAlignment="1">
      <alignment horizontal="center" vertical="center"/>
    </xf>
    <xf numFmtId="8" fontId="6" fillId="7" borderId="13" xfId="0" applyNumberFormat="1" applyFont="1" applyFill="1" applyBorder="1" applyAlignment="1">
      <alignment horizontal="center"/>
    </xf>
    <xf numFmtId="8" fontId="6" fillId="7" borderId="14" xfId="0" applyNumberFormat="1" applyFont="1" applyFill="1" applyBorder="1" applyAlignment="1">
      <alignment horizontal="center"/>
    </xf>
    <xf numFmtId="0" fontId="6" fillId="7" borderId="13" xfId="0" applyFont="1" applyFill="1" applyBorder="1"/>
    <xf numFmtId="0" fontId="6" fillId="7" borderId="62" xfId="0" applyFont="1" applyFill="1" applyBorder="1"/>
    <xf numFmtId="0" fontId="6" fillId="7" borderId="14" xfId="0" applyFont="1" applyFill="1" applyBorder="1"/>
    <xf numFmtId="8" fontId="0" fillId="0" borderId="25" xfId="0" applyNumberFormat="1" applyBorder="1" applyAlignment="1">
      <alignment horizontal="center" wrapText="1"/>
    </xf>
    <xf numFmtId="8" fontId="0" fillId="0" borderId="23" xfId="0" applyNumberFormat="1" applyBorder="1" applyAlignment="1">
      <alignment horizontal="center"/>
    </xf>
    <xf numFmtId="8" fontId="0" fillId="0" borderId="25" xfId="0" applyNumberFormat="1" applyBorder="1" applyAlignment="1">
      <alignment horizontal="center"/>
    </xf>
    <xf numFmtId="0" fontId="0" fillId="0" borderId="0" xfId="0" applyAlignment="1">
      <alignment wrapText="1"/>
    </xf>
    <xf numFmtId="0" fontId="0" fillId="0" borderId="23" xfId="0" applyBorder="1" applyAlignment="1">
      <alignment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8" fontId="0" fillId="0" borderId="25" xfId="0" applyNumberFormat="1" applyBorder="1" applyAlignment="1">
      <alignment horizontal="center" vertical="center"/>
    </xf>
    <xf numFmtId="8" fontId="0" fillId="0" borderId="23" xfId="0" applyNumberFormat="1"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5" xfId="0" applyBorder="1" applyAlignment="1">
      <alignment horizontal="left"/>
    </xf>
    <xf numFmtId="0" fontId="0" fillId="0" borderId="0" xfId="0" applyAlignment="1">
      <alignment horizontal="left"/>
    </xf>
    <xf numFmtId="0" fontId="0" fillId="0" borderId="23" xfId="0" applyBorder="1" applyAlignment="1">
      <alignment horizontal="left"/>
    </xf>
  </cellXfs>
  <cellStyles count="2">
    <cellStyle name="Normal" xfId="0" builtinId="0"/>
    <cellStyle name="Percent" xfId="1" builtinId="5"/>
  </cellStyles>
  <dxfs count="1">
    <dxf>
      <font>
        <b/>
        <i/>
      </font>
      <fill>
        <patternFill>
          <bgColor theme="9" tint="0.39994506668294322"/>
        </patternFill>
      </fill>
    </dxf>
  </dxfs>
  <tableStyles count="0" defaultTableStyle="TableStyleMedium2" defaultPivotStyle="PivotStyleLight16"/>
  <colors>
    <mruColors>
      <color rgb="FFFEB9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FD9BC-AF85-4F01-96A0-061AD1F448AB}">
  <dimension ref="A1:AJ34"/>
  <sheetViews>
    <sheetView tabSelected="1" workbookViewId="0">
      <selection activeCell="C14" sqref="C14"/>
    </sheetView>
  </sheetViews>
  <sheetFormatPr defaultRowHeight="15" x14ac:dyDescent="0.25"/>
  <cols>
    <col min="1" max="1" width="24.28515625" customWidth="1"/>
    <col min="2" max="2" width="8.7109375" style="1" customWidth="1"/>
    <col min="3" max="3" width="15.5703125" style="3" bestFit="1" customWidth="1"/>
    <col min="4" max="5" width="10.7109375" style="3" customWidth="1"/>
    <col min="6" max="8" width="9.7109375" style="3" customWidth="1"/>
    <col min="9" max="9" width="7.85546875" style="3" bestFit="1" customWidth="1"/>
    <col min="10" max="10" width="4" style="3" hidden="1" customWidth="1"/>
    <col min="11" max="11" width="18.5703125" style="3" bestFit="1" customWidth="1"/>
    <col min="12" max="12" width="9.7109375" style="3" customWidth="1"/>
    <col min="13" max="14" width="10.7109375" style="3" customWidth="1"/>
    <col min="15" max="15" width="23" style="3" customWidth="1"/>
    <col min="16" max="16" width="60.5703125" bestFit="1" customWidth="1"/>
    <col min="21" max="21" width="6" hidden="1" customWidth="1"/>
  </cols>
  <sheetData>
    <row r="1" spans="1:36" x14ac:dyDescent="0.25">
      <c r="A1" s="91" t="s">
        <v>59</v>
      </c>
      <c r="B1" s="92"/>
      <c r="C1" s="93"/>
      <c r="D1" s="2"/>
      <c r="E1" s="2"/>
      <c r="F1" s="2"/>
      <c r="G1" s="2"/>
      <c r="H1" s="2"/>
      <c r="I1" s="2"/>
      <c r="J1" s="2"/>
      <c r="K1" s="2"/>
      <c r="O1" s="2"/>
    </row>
    <row r="2" spans="1:36" ht="15" customHeight="1" x14ac:dyDescent="0.25">
      <c r="A2" s="4" t="s">
        <v>0</v>
      </c>
      <c r="B2" s="102" t="s">
        <v>67</v>
      </c>
      <c r="C2" s="103"/>
      <c r="D2" s="103"/>
      <c r="E2" s="103"/>
      <c r="F2" s="103"/>
      <c r="G2" s="103"/>
      <c r="H2" s="103"/>
      <c r="I2" s="103"/>
      <c r="J2" s="103"/>
      <c r="K2" s="103"/>
      <c r="L2" s="103"/>
      <c r="M2" s="103"/>
      <c r="N2" s="6"/>
    </row>
    <row r="3" spans="1:36" ht="15.75" thickBot="1" x14ac:dyDescent="0.3">
      <c r="A3" s="7" t="s">
        <v>1</v>
      </c>
      <c r="B3" s="102" t="s">
        <v>68</v>
      </c>
      <c r="C3" s="103"/>
      <c r="D3" s="103"/>
      <c r="E3" s="103"/>
      <c r="F3" s="103"/>
      <c r="G3" s="103"/>
      <c r="H3" s="103"/>
      <c r="I3" s="103"/>
      <c r="J3" s="103"/>
      <c r="K3" s="103"/>
      <c r="L3" s="103"/>
      <c r="M3" s="103"/>
    </row>
    <row r="4" spans="1:36" ht="15.75" thickBot="1" x14ac:dyDescent="0.3">
      <c r="A4" s="8"/>
      <c r="B4" s="6"/>
      <c r="C4" s="8"/>
      <c r="D4" s="94" t="s">
        <v>2</v>
      </c>
      <c r="E4" s="95"/>
      <c r="F4" s="94" t="s">
        <v>3</v>
      </c>
      <c r="G4" s="95"/>
      <c r="H4" s="95"/>
      <c r="I4" s="95"/>
      <c r="J4" s="95"/>
      <c r="K4" s="95"/>
      <c r="L4" s="95"/>
      <c r="M4" s="109"/>
      <c r="N4" s="9"/>
    </row>
    <row r="5" spans="1:36" ht="14.45" customHeight="1" thickBot="1" x14ac:dyDescent="0.3">
      <c r="A5" s="96" t="s">
        <v>4</v>
      </c>
      <c r="B5" s="98" t="s">
        <v>5</v>
      </c>
      <c r="C5" s="10"/>
      <c r="D5" s="100" t="s">
        <v>6</v>
      </c>
      <c r="E5" s="101"/>
      <c r="F5" s="104" t="s">
        <v>7</v>
      </c>
      <c r="G5" s="105"/>
      <c r="H5" s="105"/>
      <c r="I5" s="105"/>
      <c r="J5" s="105"/>
      <c r="K5" s="106"/>
      <c r="L5" s="107" t="s">
        <v>8</v>
      </c>
      <c r="M5" s="108"/>
      <c r="N5" s="11" t="s">
        <v>9</v>
      </c>
      <c r="O5" s="11" t="s">
        <v>62</v>
      </c>
      <c r="P5" s="12"/>
    </row>
    <row r="6" spans="1:36" x14ac:dyDescent="0.25">
      <c r="A6" s="97"/>
      <c r="B6" s="99"/>
      <c r="C6" s="13"/>
      <c r="D6" s="14"/>
      <c r="E6" s="15"/>
      <c r="F6" s="16"/>
      <c r="G6" s="17"/>
      <c r="H6" s="17"/>
      <c r="I6" s="17"/>
      <c r="J6" s="10"/>
      <c r="K6" s="15"/>
      <c r="L6" s="14"/>
      <c r="M6" s="15"/>
      <c r="N6" s="18"/>
      <c r="O6" s="19" t="s">
        <v>10</v>
      </c>
      <c r="P6" s="20"/>
    </row>
    <row r="7" spans="1:36" ht="15" customHeight="1" x14ac:dyDescent="0.25">
      <c r="A7" s="97"/>
      <c r="B7" s="99"/>
      <c r="C7" s="13" t="s">
        <v>11</v>
      </c>
      <c r="D7" s="21" t="s">
        <v>12</v>
      </c>
      <c r="E7" s="116" t="s">
        <v>13</v>
      </c>
      <c r="F7" s="22" t="s">
        <v>14</v>
      </c>
      <c r="G7" s="23" t="s">
        <v>14</v>
      </c>
      <c r="H7" s="23" t="s">
        <v>15</v>
      </c>
      <c r="I7" s="23" t="s">
        <v>16</v>
      </c>
      <c r="J7" s="13"/>
      <c r="K7" s="116" t="s">
        <v>13</v>
      </c>
      <c r="L7" s="21" t="s">
        <v>17</v>
      </c>
      <c r="M7" s="116" t="s">
        <v>13</v>
      </c>
      <c r="N7" s="117" t="s">
        <v>18</v>
      </c>
      <c r="O7" s="19" t="s">
        <v>19</v>
      </c>
      <c r="P7" s="20"/>
    </row>
    <row r="8" spans="1:36" x14ac:dyDescent="0.25">
      <c r="A8" s="97"/>
      <c r="B8" s="99"/>
      <c r="C8" s="13" t="s">
        <v>20</v>
      </c>
      <c r="D8" s="21" t="s">
        <v>21</v>
      </c>
      <c r="E8" s="116"/>
      <c r="F8" s="22" t="s">
        <v>21</v>
      </c>
      <c r="G8" s="23" t="s">
        <v>22</v>
      </c>
      <c r="H8" s="23" t="s">
        <v>23</v>
      </c>
      <c r="I8" s="23" t="s">
        <v>21</v>
      </c>
      <c r="J8" s="13"/>
      <c r="K8" s="116"/>
      <c r="L8" s="21" t="s">
        <v>24</v>
      </c>
      <c r="M8" s="116"/>
      <c r="N8" s="117"/>
      <c r="O8" s="19" t="s">
        <v>25</v>
      </c>
      <c r="P8" s="19" t="s">
        <v>26</v>
      </c>
    </row>
    <row r="9" spans="1:36" ht="15.75" thickBot="1" x14ac:dyDescent="0.3">
      <c r="A9" s="97"/>
      <c r="B9" s="99"/>
      <c r="C9" s="24" t="s">
        <v>27</v>
      </c>
      <c r="D9" s="25" t="s">
        <v>28</v>
      </c>
      <c r="E9" s="26" t="s">
        <v>29</v>
      </c>
      <c r="F9" s="27" t="s">
        <v>30</v>
      </c>
      <c r="G9" s="28" t="s">
        <v>31</v>
      </c>
      <c r="H9" s="28" t="s">
        <v>32</v>
      </c>
      <c r="I9" s="28" t="s">
        <v>33</v>
      </c>
      <c r="J9" s="70"/>
      <c r="K9" s="29" t="s">
        <v>34</v>
      </c>
      <c r="L9" s="25" t="s">
        <v>35</v>
      </c>
      <c r="M9" s="26" t="s">
        <v>36</v>
      </c>
      <c r="N9" s="30" t="s">
        <v>37</v>
      </c>
      <c r="O9" s="30" t="s">
        <v>38</v>
      </c>
      <c r="P9" s="31"/>
    </row>
    <row r="10" spans="1:36" ht="30" x14ac:dyDescent="0.25">
      <c r="A10" s="82" t="s">
        <v>63</v>
      </c>
      <c r="B10" s="32" t="s">
        <v>66</v>
      </c>
      <c r="C10" s="88">
        <v>140925.6</v>
      </c>
      <c r="D10" s="33"/>
      <c r="E10" s="71" t="str">
        <f>IF(C10 ="","",IF(AND($D$20=1,D10="YES"),"YES","No"))</f>
        <v>No</v>
      </c>
      <c r="F10" s="34"/>
      <c r="G10" s="35"/>
      <c r="H10" s="35"/>
      <c r="I10" s="35"/>
      <c r="J10" s="35" t="str">
        <f>IF(C10="","",IF(COUNTIF(F10:I10,"YES")&gt;0,"YES","NO"))</f>
        <v>NO</v>
      </c>
      <c r="K10" s="36" t="str">
        <f>IF(C10="","",IF(AND($J$20=1,OR(F10="Yes",G10="Yes",H10="Yes",I10="Yes")),"Yes","No"))</f>
        <v>No</v>
      </c>
      <c r="L10" s="34"/>
      <c r="M10" s="37" t="str">
        <f>IF(C10 ="","",IF(AND($L$20=1,L10="YES"),"YES","No"))</f>
        <v>No</v>
      </c>
      <c r="N10" s="62">
        <f>IF((COUNTIF(E10,"yes")+COUNTIF(K10,"Yes")+COUNTIF(M10,"yes"))=3,0.09,IF((COUNTIF(E10,"yes")+COUNTIF(K10,"Yes")+COUNTIF(M10,"yes"))=2,0.07,IF((COUNTIF(E10,"yes")+COUNTIF(K10,"Yes")+COUNTIF(M10,"yes"))=1,0.05,0)))</f>
        <v>0</v>
      </c>
      <c r="O10" s="38">
        <f>IF(C10&gt;0,(C10-(C10*N10)),"")</f>
        <v>140925.6</v>
      </c>
      <c r="P10" s="76" t="s">
        <v>70</v>
      </c>
      <c r="U10" s="39">
        <f>_xlfn.MINIFS(O10:O19,O10:O19,"&gt;0")</f>
        <v>82351.983600000007</v>
      </c>
      <c r="AI10">
        <v>0</v>
      </c>
      <c r="AJ10" t="s">
        <v>39</v>
      </c>
    </row>
    <row r="11" spans="1:36" x14ac:dyDescent="0.25">
      <c r="A11" s="83" t="s">
        <v>64</v>
      </c>
      <c r="B11" s="40" t="s">
        <v>66</v>
      </c>
      <c r="C11" s="89">
        <v>88550.52</v>
      </c>
      <c r="D11" s="42" t="s">
        <v>71</v>
      </c>
      <c r="E11" s="72" t="str">
        <f t="shared" ref="E11:E19" si="0">IF(C11 ="","",IF(AND($D$20=1,D11="YES"),"YES","No"))</f>
        <v>YES</v>
      </c>
      <c r="F11" s="43"/>
      <c r="G11" s="44" t="s">
        <v>71</v>
      </c>
      <c r="H11" s="44"/>
      <c r="I11" s="44"/>
      <c r="J11" s="44" t="str">
        <f>IF(C11="","",IF(COUNTIF(F11:I11,"YES")&gt;0,"YES","NO"))</f>
        <v>YES</v>
      </c>
      <c r="K11" s="45" t="str">
        <f>IF(C11="","",IF(AND($J$20=1,OR(F11="Yes",G11="Yes",H11="Yes",I11="Yes")),"Yes","No"))</f>
        <v>Yes</v>
      </c>
      <c r="L11" s="43"/>
      <c r="M11" s="46" t="str">
        <f t="shared" ref="M11:M19" si="1">IF(C11 ="","",IF(AND($L$20=1,L11="YES"),"YES","No"))</f>
        <v>No</v>
      </c>
      <c r="N11" s="62">
        <f t="shared" ref="N11:N19" si="2">IF((COUNTIF(E11,"yes")+COUNTIF(K11,"Yes")+COUNTIF(M11,"yes"))=3,0.09,IF((COUNTIF(E11,"yes")+COUNTIF(K11,"Yes")+COUNTIF(M11,"yes"))=2,0.07,IF((COUNTIF(E11,"yes")+COUNTIF(K11,"Yes")+COUNTIF(M11,"yes"))=1,0.05,0)))</f>
        <v>7.0000000000000007E-2</v>
      </c>
      <c r="O11" s="38">
        <f t="shared" ref="O11:O19" si="3">IF(C11&gt;0,(C11-(C11*N11)),"")</f>
        <v>82351.983600000007</v>
      </c>
      <c r="P11" s="77" t="s">
        <v>69</v>
      </c>
      <c r="U11" s="5">
        <f>_xlfn.MINIFS(C10:C19,C10:C19,"&gt;0")*1.06</f>
        <v>93863.551200000016</v>
      </c>
    </row>
    <row r="12" spans="1:36" x14ac:dyDescent="0.25">
      <c r="A12" s="84" t="s">
        <v>65</v>
      </c>
      <c r="B12" s="40" t="s">
        <v>66</v>
      </c>
      <c r="C12" s="90">
        <v>117867.6</v>
      </c>
      <c r="D12" s="48"/>
      <c r="E12" s="72" t="str">
        <f t="shared" si="0"/>
        <v>No</v>
      </c>
      <c r="F12" s="43"/>
      <c r="G12" s="44"/>
      <c r="H12" s="44"/>
      <c r="I12" s="44"/>
      <c r="J12" s="44" t="str">
        <f t="shared" ref="J12:J19" si="4">IF(C12="","",IF(COUNTIF(F12:I12,"YES")&gt;0,"YES","NO"))</f>
        <v>NO</v>
      </c>
      <c r="K12" s="45" t="str">
        <f>IF(C12="","",IF(AND($J$20=1,OR(F12="Yes",G12="Yes",H12="Yes",I12="Yes")),"Yes","No"))</f>
        <v>No</v>
      </c>
      <c r="L12" s="43"/>
      <c r="M12" s="46" t="str">
        <f t="shared" si="1"/>
        <v>No</v>
      </c>
      <c r="N12" s="62">
        <f t="shared" si="2"/>
        <v>0</v>
      </c>
      <c r="O12" s="38">
        <f t="shared" si="3"/>
        <v>117867.6</v>
      </c>
      <c r="P12" s="77" t="s">
        <v>70</v>
      </c>
    </row>
    <row r="13" spans="1:36" x14ac:dyDescent="0.25">
      <c r="A13" s="85"/>
      <c r="B13" s="49"/>
      <c r="C13" s="50"/>
      <c r="D13" s="51"/>
      <c r="E13" s="73" t="str">
        <f t="shared" si="0"/>
        <v/>
      </c>
      <c r="F13" s="43"/>
      <c r="G13" s="44"/>
      <c r="H13" s="44"/>
      <c r="I13" s="44"/>
      <c r="J13" s="44" t="str">
        <f t="shared" si="4"/>
        <v/>
      </c>
      <c r="K13" s="45" t="str">
        <f>IF(C13="","",IF(AND($J$20=1,OR(F13="Yes",G13="Yes",H13="Yes",I13="Yes")),"Yes","No"))</f>
        <v/>
      </c>
      <c r="L13" s="43"/>
      <c r="M13" s="46" t="str">
        <f t="shared" si="1"/>
        <v/>
      </c>
      <c r="N13" s="62">
        <f t="shared" si="2"/>
        <v>0</v>
      </c>
      <c r="O13" s="38" t="str">
        <f t="shared" si="3"/>
        <v/>
      </c>
      <c r="P13" s="78"/>
    </row>
    <row r="14" spans="1:36" x14ac:dyDescent="0.25">
      <c r="A14" s="84"/>
      <c r="B14" s="40"/>
      <c r="C14" s="41"/>
      <c r="D14" s="48"/>
      <c r="E14" s="72" t="str">
        <f t="shared" si="0"/>
        <v/>
      </c>
      <c r="F14" s="43"/>
      <c r="G14" s="44"/>
      <c r="H14" s="44"/>
      <c r="I14" s="44"/>
      <c r="J14" s="44" t="str">
        <f>IF(C14="","",IF(COUNTIF(F14:I14,"YES")&gt;0,"YES","NO"))</f>
        <v/>
      </c>
      <c r="K14" s="45" t="str">
        <f t="shared" ref="K14:K19" si="5">IF(C14="","",IF(AND($J$20=1,OR(F14="Yes",G14="Yes",H14="Yes",I14="Yes")),"Yes","No"))</f>
        <v/>
      </c>
      <c r="L14" s="43"/>
      <c r="M14" s="46" t="str">
        <f t="shared" si="1"/>
        <v/>
      </c>
      <c r="N14" s="62">
        <f t="shared" si="2"/>
        <v>0</v>
      </c>
      <c r="O14" s="38" t="str">
        <f t="shared" si="3"/>
        <v/>
      </c>
      <c r="P14" s="79"/>
    </row>
    <row r="15" spans="1:36" x14ac:dyDescent="0.25">
      <c r="A15" s="86"/>
      <c r="B15" s="52"/>
      <c r="C15" s="41"/>
      <c r="D15" s="42"/>
      <c r="E15" s="72" t="str">
        <f t="shared" si="0"/>
        <v/>
      </c>
      <c r="F15" s="43"/>
      <c r="G15" s="44"/>
      <c r="H15" s="44"/>
      <c r="I15" s="44"/>
      <c r="J15" s="44" t="str">
        <f t="shared" si="4"/>
        <v/>
      </c>
      <c r="K15" s="45" t="str">
        <f t="shared" si="5"/>
        <v/>
      </c>
      <c r="L15" s="43"/>
      <c r="M15" s="46" t="str">
        <f t="shared" si="1"/>
        <v/>
      </c>
      <c r="N15" s="62">
        <f t="shared" si="2"/>
        <v>0</v>
      </c>
      <c r="O15" s="38" t="str">
        <f t="shared" si="3"/>
        <v/>
      </c>
      <c r="P15" s="80"/>
    </row>
    <row r="16" spans="1:36" x14ac:dyDescent="0.25">
      <c r="A16" s="84"/>
      <c r="B16" s="40"/>
      <c r="C16" s="41"/>
      <c r="D16" s="48"/>
      <c r="E16" s="73" t="str">
        <f t="shared" si="0"/>
        <v/>
      </c>
      <c r="F16" s="43"/>
      <c r="G16" s="44"/>
      <c r="H16" s="44"/>
      <c r="I16" s="44"/>
      <c r="J16" s="44" t="str">
        <f t="shared" si="4"/>
        <v/>
      </c>
      <c r="K16" s="45" t="str">
        <f t="shared" si="5"/>
        <v/>
      </c>
      <c r="L16" s="43"/>
      <c r="M16" s="46" t="str">
        <f t="shared" si="1"/>
        <v/>
      </c>
      <c r="N16" s="62">
        <f t="shared" si="2"/>
        <v>0</v>
      </c>
      <c r="O16" s="38" t="str">
        <f t="shared" si="3"/>
        <v/>
      </c>
      <c r="P16" s="79"/>
    </row>
    <row r="17" spans="1:16" x14ac:dyDescent="0.25">
      <c r="A17" s="84"/>
      <c r="B17" s="40"/>
      <c r="C17" s="47"/>
      <c r="D17" s="48"/>
      <c r="E17" s="74" t="str">
        <f t="shared" si="0"/>
        <v/>
      </c>
      <c r="F17" s="43"/>
      <c r="G17" s="44"/>
      <c r="H17" s="44"/>
      <c r="I17" s="44"/>
      <c r="J17" s="44" t="str">
        <f t="shared" si="4"/>
        <v/>
      </c>
      <c r="K17" s="45" t="str">
        <f t="shared" si="5"/>
        <v/>
      </c>
      <c r="L17" s="43"/>
      <c r="M17" s="46" t="str">
        <f t="shared" si="1"/>
        <v/>
      </c>
      <c r="N17" s="62">
        <f t="shared" si="2"/>
        <v>0</v>
      </c>
      <c r="O17" s="38" t="str">
        <f t="shared" si="3"/>
        <v/>
      </c>
      <c r="P17" s="79"/>
    </row>
    <row r="18" spans="1:16" x14ac:dyDescent="0.25">
      <c r="A18" s="84"/>
      <c r="B18" s="40"/>
      <c r="C18" s="50"/>
      <c r="D18" s="51"/>
      <c r="E18" s="72" t="str">
        <f t="shared" si="0"/>
        <v/>
      </c>
      <c r="F18" s="43"/>
      <c r="G18" s="44"/>
      <c r="H18" s="44"/>
      <c r="I18" s="44"/>
      <c r="J18" s="44" t="str">
        <f t="shared" si="4"/>
        <v/>
      </c>
      <c r="K18" s="45" t="str">
        <f t="shared" si="5"/>
        <v/>
      </c>
      <c r="L18" s="43"/>
      <c r="M18" s="46" t="str">
        <f t="shared" si="1"/>
        <v/>
      </c>
      <c r="N18" s="62">
        <f t="shared" si="2"/>
        <v>0</v>
      </c>
      <c r="O18" s="38" t="str">
        <f t="shared" si="3"/>
        <v/>
      </c>
      <c r="P18" s="79"/>
    </row>
    <row r="19" spans="1:16" ht="15.75" thickBot="1" x14ac:dyDescent="0.3">
      <c r="A19" s="87"/>
      <c r="B19" s="53"/>
      <c r="C19" s="54"/>
      <c r="D19" s="55"/>
      <c r="E19" s="75" t="str">
        <f t="shared" si="0"/>
        <v/>
      </c>
      <c r="F19" s="56"/>
      <c r="G19" s="57"/>
      <c r="H19" s="57"/>
      <c r="I19" s="57"/>
      <c r="J19" s="57" t="str">
        <f t="shared" si="4"/>
        <v/>
      </c>
      <c r="K19" s="58" t="str">
        <f t="shared" si="5"/>
        <v/>
      </c>
      <c r="L19" s="59"/>
      <c r="M19" s="60" t="str">
        <f t="shared" si="1"/>
        <v/>
      </c>
      <c r="N19" s="63">
        <f t="shared" si="2"/>
        <v>0</v>
      </c>
      <c r="O19" s="61" t="str">
        <f t="shared" si="3"/>
        <v/>
      </c>
      <c r="P19" s="81"/>
    </row>
    <row r="20" spans="1:16" ht="15.75" thickBot="1" x14ac:dyDescent="0.3">
      <c r="C20" s="39">
        <f>COUNT(C10:C19)</f>
        <v>3</v>
      </c>
      <c r="D20" s="39">
        <f>IF(COUNTIF(D10:D19,"Yes")=C20,0,1)</f>
        <v>1</v>
      </c>
      <c r="E20" s="5"/>
      <c r="F20" s="5"/>
      <c r="G20" s="5"/>
      <c r="H20" s="5"/>
      <c r="I20" s="5"/>
      <c r="J20" s="39">
        <f>IF(COUNTIF(J10:J19,"no")&gt;0,1,0)</f>
        <v>1</v>
      </c>
      <c r="K20" s="39"/>
      <c r="L20" s="39">
        <f>IF(COUNTIF(L10:L19,"Yes")=C20,0,1)</f>
        <v>1</v>
      </c>
      <c r="M20" s="5"/>
    </row>
    <row r="21" spans="1:16" x14ac:dyDescent="0.25">
      <c r="A21" s="122" t="s">
        <v>56</v>
      </c>
      <c r="B21" s="123"/>
      <c r="C21" s="123"/>
      <c r="D21" s="123"/>
      <c r="E21" s="123"/>
      <c r="F21" s="123"/>
      <c r="G21" s="123"/>
      <c r="H21" s="123"/>
      <c r="I21" s="123"/>
      <c r="J21" s="123"/>
      <c r="K21" s="123"/>
      <c r="L21" s="123"/>
      <c r="M21" s="124"/>
      <c r="N21" s="120" t="s">
        <v>45</v>
      </c>
      <c r="O21" s="121"/>
      <c r="P21" s="69" t="s">
        <v>26</v>
      </c>
    </row>
    <row r="22" spans="1:16" x14ac:dyDescent="0.25">
      <c r="A22" s="137" t="s">
        <v>52</v>
      </c>
      <c r="B22" s="138"/>
      <c r="C22" s="138"/>
      <c r="D22" s="138"/>
      <c r="E22" s="138"/>
      <c r="F22" s="138"/>
      <c r="G22" s="138"/>
      <c r="H22" s="138"/>
      <c r="I22" s="138"/>
      <c r="J22" s="138"/>
      <c r="K22" s="138"/>
      <c r="L22" s="138"/>
      <c r="M22" s="139"/>
      <c r="N22" s="110"/>
      <c r="O22" s="111"/>
      <c r="P22" s="65"/>
    </row>
    <row r="23" spans="1:16" x14ac:dyDescent="0.25">
      <c r="A23" s="112" t="s">
        <v>57</v>
      </c>
      <c r="B23" s="113"/>
      <c r="C23" s="113"/>
      <c r="D23" s="113"/>
      <c r="E23" s="113"/>
      <c r="F23" s="113"/>
      <c r="G23" s="113"/>
      <c r="H23" s="113"/>
      <c r="I23" s="113"/>
      <c r="J23" s="113"/>
      <c r="K23" s="113"/>
      <c r="L23" s="113"/>
      <c r="M23" s="114"/>
      <c r="N23" s="110" t="s">
        <v>44</v>
      </c>
      <c r="O23" s="111"/>
      <c r="P23" s="66"/>
    </row>
    <row r="24" spans="1:16" x14ac:dyDescent="0.25">
      <c r="A24" s="112" t="s">
        <v>40</v>
      </c>
      <c r="B24" s="113"/>
      <c r="C24" s="113"/>
      <c r="D24" s="113"/>
      <c r="E24" s="113"/>
      <c r="F24" s="113"/>
      <c r="G24" s="113"/>
      <c r="H24" s="113"/>
      <c r="I24" s="113"/>
      <c r="J24" s="113"/>
      <c r="K24" s="113"/>
      <c r="L24" s="113"/>
      <c r="M24" s="114"/>
      <c r="N24" s="110"/>
      <c r="O24" s="111"/>
      <c r="P24" s="66"/>
    </row>
    <row r="25" spans="1:16" x14ac:dyDescent="0.25">
      <c r="A25" s="115" t="s">
        <v>58</v>
      </c>
      <c r="B25" s="113"/>
      <c r="C25" s="113"/>
      <c r="D25" s="113"/>
      <c r="E25" s="113"/>
      <c r="F25" s="113"/>
      <c r="G25" s="113"/>
      <c r="H25" s="113"/>
      <c r="I25" s="113"/>
      <c r="J25" s="113"/>
      <c r="K25" s="113"/>
      <c r="L25" s="113"/>
      <c r="M25" s="114"/>
      <c r="N25" s="110" t="s">
        <v>46</v>
      </c>
      <c r="O25" s="111"/>
      <c r="P25" s="66"/>
    </row>
    <row r="26" spans="1:16" ht="44.1" customHeight="1" x14ac:dyDescent="0.25">
      <c r="A26" s="115" t="s">
        <v>53</v>
      </c>
      <c r="B26" s="128"/>
      <c r="C26" s="128"/>
      <c r="D26" s="128"/>
      <c r="E26" s="128"/>
      <c r="F26" s="128"/>
      <c r="G26" s="128"/>
      <c r="H26" s="128"/>
      <c r="I26" s="128"/>
      <c r="J26" s="128"/>
      <c r="K26" s="128"/>
      <c r="L26" s="128"/>
      <c r="M26" s="129"/>
      <c r="N26" s="130" t="s">
        <v>47</v>
      </c>
      <c r="O26" s="131"/>
      <c r="P26" s="67"/>
    </row>
    <row r="27" spans="1:16" ht="43.5" customHeight="1" x14ac:dyDescent="0.25">
      <c r="A27" s="115" t="s">
        <v>54</v>
      </c>
      <c r="B27" s="128"/>
      <c r="C27" s="128"/>
      <c r="D27" s="128"/>
      <c r="E27" s="128"/>
      <c r="F27" s="128"/>
      <c r="G27" s="128"/>
      <c r="H27" s="128"/>
      <c r="I27" s="128"/>
      <c r="J27" s="128"/>
      <c r="K27" s="128"/>
      <c r="L27" s="128"/>
      <c r="M27" s="129"/>
      <c r="N27" s="132" t="s">
        <v>48</v>
      </c>
      <c r="O27" s="133"/>
      <c r="P27" s="67"/>
    </row>
    <row r="28" spans="1:16" x14ac:dyDescent="0.25">
      <c r="A28" s="112" t="s">
        <v>41</v>
      </c>
      <c r="B28" s="113"/>
      <c r="C28" s="113"/>
      <c r="D28" s="113"/>
      <c r="E28" s="113"/>
      <c r="F28" s="113"/>
      <c r="G28" s="113"/>
      <c r="H28" s="113"/>
      <c r="I28" s="113"/>
      <c r="J28" s="113"/>
      <c r="K28" s="113"/>
      <c r="L28" s="113"/>
      <c r="M28" s="114"/>
      <c r="N28" s="127" t="s">
        <v>46</v>
      </c>
      <c r="O28" s="126"/>
      <c r="P28" s="67"/>
    </row>
    <row r="29" spans="1:16" x14ac:dyDescent="0.25">
      <c r="A29" s="112" t="s">
        <v>42</v>
      </c>
      <c r="B29" s="113"/>
      <c r="C29" s="113"/>
      <c r="D29" s="113"/>
      <c r="E29" s="113"/>
      <c r="F29" s="113"/>
      <c r="G29" s="113"/>
      <c r="H29" s="113"/>
      <c r="I29" s="113"/>
      <c r="J29" s="113"/>
      <c r="K29" s="113"/>
      <c r="L29" s="113"/>
      <c r="M29" s="114"/>
      <c r="N29" s="110"/>
      <c r="O29" s="111"/>
      <c r="P29" s="66"/>
    </row>
    <row r="30" spans="1:16" x14ac:dyDescent="0.25">
      <c r="A30" s="112" t="s">
        <v>49</v>
      </c>
      <c r="B30" s="113"/>
      <c r="C30" s="113"/>
      <c r="D30" s="113"/>
      <c r="E30" s="113"/>
      <c r="F30" s="113"/>
      <c r="G30" s="113"/>
      <c r="H30" s="113"/>
      <c r="I30" s="113"/>
      <c r="J30" s="113"/>
      <c r="K30" s="113"/>
      <c r="L30" s="113"/>
      <c r="M30" s="114"/>
      <c r="N30" s="125" t="s">
        <v>50</v>
      </c>
      <c r="O30" s="126"/>
      <c r="P30" s="67"/>
    </row>
    <row r="31" spans="1:16" x14ac:dyDescent="0.25">
      <c r="A31" s="112" t="s">
        <v>43</v>
      </c>
      <c r="B31" s="113"/>
      <c r="C31" s="113"/>
      <c r="D31" s="113"/>
      <c r="E31" s="113"/>
      <c r="F31" s="113"/>
      <c r="G31" s="113"/>
      <c r="H31" s="113"/>
      <c r="I31" s="113"/>
      <c r="J31" s="113"/>
      <c r="K31" s="113"/>
      <c r="L31" s="113"/>
      <c r="M31" s="114"/>
      <c r="N31" s="110"/>
      <c r="O31" s="111"/>
      <c r="P31" s="66"/>
    </row>
    <row r="32" spans="1:16" x14ac:dyDescent="0.25">
      <c r="A32" s="112" t="s">
        <v>51</v>
      </c>
      <c r="B32" s="113"/>
      <c r="C32" s="113"/>
      <c r="D32" s="113"/>
      <c r="E32" s="113"/>
      <c r="F32" s="113"/>
      <c r="G32" s="113"/>
      <c r="H32" s="113"/>
      <c r="I32" s="113"/>
      <c r="J32" s="113"/>
      <c r="K32" s="113"/>
      <c r="L32" s="113"/>
      <c r="M32" s="114"/>
      <c r="N32" s="110"/>
      <c r="O32" s="111"/>
      <c r="P32" s="66"/>
    </row>
    <row r="33" spans="1:16" ht="60.75" thickBot="1" x14ac:dyDescent="0.3">
      <c r="A33" s="134" t="s">
        <v>61</v>
      </c>
      <c r="B33" s="135"/>
      <c r="C33" s="135"/>
      <c r="D33" s="135"/>
      <c r="E33" s="135"/>
      <c r="F33" s="135"/>
      <c r="G33" s="135"/>
      <c r="H33" s="135"/>
      <c r="I33" s="135"/>
      <c r="J33" s="135"/>
      <c r="K33" s="135"/>
      <c r="L33" s="135"/>
      <c r="M33" s="136"/>
      <c r="N33" s="118" t="s">
        <v>60</v>
      </c>
      <c r="O33" s="119"/>
      <c r="P33" s="68" t="s">
        <v>55</v>
      </c>
    </row>
    <row r="34" spans="1:16" x14ac:dyDescent="0.25">
      <c r="A34" s="64"/>
    </row>
  </sheetData>
  <sheetProtection sheet="1" objects="1" scenarios="1"/>
  <mergeCells count="40">
    <mergeCell ref="A31:M31"/>
    <mergeCell ref="A32:M32"/>
    <mergeCell ref="A33:M33"/>
    <mergeCell ref="A29:M29"/>
    <mergeCell ref="A22:M22"/>
    <mergeCell ref="A23:M23"/>
    <mergeCell ref="N33:O33"/>
    <mergeCell ref="N21:O21"/>
    <mergeCell ref="A21:M21"/>
    <mergeCell ref="N31:O31"/>
    <mergeCell ref="N32:O32"/>
    <mergeCell ref="N22:O22"/>
    <mergeCell ref="A30:M30"/>
    <mergeCell ref="N30:O30"/>
    <mergeCell ref="N24:O24"/>
    <mergeCell ref="N28:O28"/>
    <mergeCell ref="N29:O29"/>
    <mergeCell ref="A26:M26"/>
    <mergeCell ref="N26:O26"/>
    <mergeCell ref="A27:M27"/>
    <mergeCell ref="N27:O27"/>
    <mergeCell ref="A28:M28"/>
    <mergeCell ref="N23:O23"/>
    <mergeCell ref="A24:M24"/>
    <mergeCell ref="A25:M25"/>
    <mergeCell ref="N25:O25"/>
    <mergeCell ref="E7:E8"/>
    <mergeCell ref="K7:K8"/>
    <mergeCell ref="M7:M8"/>
    <mergeCell ref="N7:N8"/>
    <mergeCell ref="A1:C1"/>
    <mergeCell ref="D4:E4"/>
    <mergeCell ref="A5:A9"/>
    <mergeCell ref="B5:B9"/>
    <mergeCell ref="D5:E5"/>
    <mergeCell ref="B3:M3"/>
    <mergeCell ref="B2:M2"/>
    <mergeCell ref="F5:K5"/>
    <mergeCell ref="L5:M5"/>
    <mergeCell ref="F4:M4"/>
  </mergeCells>
  <conditionalFormatting sqref="O10:O19">
    <cfRule type="top10" dxfId="0" priority="1" bottom="1" rank="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082922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Godby-Rensch</dc:creator>
  <cp:lastModifiedBy>Kyle O'dell</cp:lastModifiedBy>
  <dcterms:created xsi:type="dcterms:W3CDTF">2022-08-19T19:15:39Z</dcterms:created>
  <dcterms:modified xsi:type="dcterms:W3CDTF">2023-02-07T12:28:56Z</dcterms:modified>
</cp:coreProperties>
</file>