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0169193\Downloads\"/>
    </mc:Choice>
  </mc:AlternateContent>
  <xr:revisionPtr revIDLastSave="0" documentId="8_{64A64E57-1388-41F2-9834-B5058EB8E0FE}" xr6:coauthVersionLast="47" xr6:coauthVersionMax="47" xr10:uidLastSave="{00000000-0000-0000-0000-000000000000}"/>
  <bookViews>
    <workbookView xWindow="-19310" yWindow="790" windowWidth="19420" windowHeight="11500" xr2:uid="{00000000-000D-0000-FFFF-FFFF00000000}"/>
  </bookViews>
  <sheets>
    <sheet name="Sheet1" sheetId="1" r:id="rId1"/>
  </sheets>
  <definedNames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G86" i="1"/>
  <c r="G85" i="1"/>
  <c r="G66" i="1"/>
  <c r="G59" i="1"/>
  <c r="G57" i="1"/>
  <c r="G56" i="1"/>
  <c r="G51" i="1"/>
  <c r="G41" i="1"/>
  <c r="G39" i="1"/>
  <c r="G36" i="1"/>
  <c r="G27" i="1"/>
  <c r="G25" i="1"/>
  <c r="G17" i="1"/>
  <c r="G9" i="1"/>
  <c r="G8" i="1" l="1"/>
  <c r="H8" i="1"/>
  <c r="H9" i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/>
  <c r="H17" i="1"/>
  <c r="G18" i="1"/>
  <c r="H18" i="1" s="1"/>
  <c r="G19" i="1"/>
  <c r="H19" i="1"/>
  <c r="G20" i="1"/>
  <c r="H20" i="1" s="1"/>
  <c r="G21" i="1"/>
  <c r="H21" i="1"/>
  <c r="G22" i="1"/>
  <c r="H22" i="1" s="1"/>
  <c r="G23" i="1"/>
  <c r="H23" i="1" s="1"/>
  <c r="G24" i="1"/>
  <c r="H24" i="1" s="1"/>
  <c r="G26" i="1"/>
  <c r="H26" i="1"/>
  <c r="H27" i="1"/>
  <c r="G28" i="1"/>
  <c r="H28" i="1" s="1"/>
  <c r="G29" i="1"/>
  <c r="H29" i="1" s="1"/>
  <c r="G30" i="1"/>
  <c r="H30" i="1"/>
  <c r="G31" i="1"/>
  <c r="H31" i="1" s="1"/>
  <c r="G32" i="1"/>
  <c r="H32" i="1"/>
  <c r="G33" i="1"/>
  <c r="H33" i="1" s="1"/>
  <c r="G34" i="1"/>
  <c r="H34" i="1" s="1"/>
  <c r="G35" i="1"/>
  <c r="H35" i="1" s="1"/>
  <c r="H36" i="1"/>
  <c r="G37" i="1"/>
  <c r="H37" i="1" s="1"/>
  <c r="G38" i="1"/>
  <c r="H38" i="1" s="1"/>
  <c r="H39" i="1"/>
  <c r="G40" i="1"/>
  <c r="H40" i="1" s="1"/>
  <c r="H41" i="1"/>
  <c r="G42" i="1"/>
  <c r="H42" i="1" s="1"/>
  <c r="G43" i="1"/>
  <c r="H43" i="1"/>
  <c r="G44" i="1"/>
  <c r="H44" i="1" s="1"/>
  <c r="G45" i="1"/>
  <c r="H45" i="1" s="1"/>
  <c r="G46" i="1"/>
  <c r="H46" i="1" s="1"/>
  <c r="G47" i="1"/>
  <c r="H47" i="1"/>
  <c r="G48" i="1"/>
  <c r="H48" i="1" s="1"/>
  <c r="G49" i="1"/>
  <c r="H49" i="1" s="1"/>
  <c r="G50" i="1"/>
  <c r="H50" i="1" s="1"/>
  <c r="H51" i="1"/>
  <c r="G52" i="1"/>
  <c r="H52" i="1"/>
  <c r="G53" i="1"/>
  <c r="H53" i="1" s="1"/>
  <c r="G54" i="1"/>
  <c r="H54" i="1"/>
  <c r="G55" i="1"/>
  <c r="H55" i="1" s="1"/>
  <c r="H56" i="1"/>
  <c r="H57" i="1"/>
  <c r="G58" i="1"/>
  <c r="H58" i="1" s="1"/>
  <c r="H59" i="1"/>
  <c r="G60" i="1"/>
  <c r="H60" i="1" s="1"/>
  <c r="G61" i="1"/>
  <c r="H61" i="1"/>
  <c r="G62" i="1"/>
  <c r="H62" i="1" s="1"/>
  <c r="G63" i="1"/>
  <c r="H63" i="1"/>
  <c r="G64" i="1"/>
  <c r="H64" i="1" s="1"/>
  <c r="G65" i="1"/>
  <c r="H65" i="1" s="1"/>
  <c r="H66" i="1"/>
  <c r="G67" i="1"/>
  <c r="H67" i="1" s="1"/>
  <c r="G68" i="1"/>
  <c r="H68" i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/>
  <c r="G83" i="1"/>
  <c r="H83" i="1" s="1"/>
  <c r="G84" i="1"/>
  <c r="H84" i="1"/>
  <c r="H85" i="1"/>
  <c r="H86" i="1"/>
  <c r="H87" i="1"/>
  <c r="G88" i="1"/>
  <c r="H88" i="1" s="1"/>
  <c r="G89" i="1"/>
  <c r="H89" i="1" s="1"/>
  <c r="G90" i="1"/>
  <c r="H90" i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I12" i="1"/>
  <c r="I11" i="1"/>
  <c r="I8" i="1"/>
  <c r="F102" i="1"/>
  <c r="I36" i="1"/>
  <c r="I34" i="1"/>
  <c r="I62" i="1"/>
  <c r="I46" i="1"/>
  <c r="I35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5" i="1"/>
  <c r="I44" i="1"/>
  <c r="I43" i="1"/>
  <c r="I41" i="1"/>
  <c r="I40" i="1"/>
  <c r="I39" i="1"/>
  <c r="I38" i="1"/>
  <c r="I37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6" i="1"/>
  <c r="I15" i="1"/>
  <c r="I14" i="1"/>
  <c r="I13" i="1"/>
  <c r="I10" i="1"/>
  <c r="I9" i="1"/>
  <c r="H25" i="1"/>
  <c r="H102" i="1" l="1"/>
</calcChain>
</file>

<file path=xl/sharedStrings.xml><?xml version="1.0" encoding="utf-8"?>
<sst xmlns="http://schemas.openxmlformats.org/spreadsheetml/2006/main" count="638" uniqueCount="321">
  <si>
    <t>Newspaper Name</t>
  </si>
  <si>
    <t xml:space="preserve">County </t>
  </si>
  <si>
    <t>City</t>
  </si>
  <si>
    <t>W</t>
  </si>
  <si>
    <t>Lima News</t>
  </si>
  <si>
    <t>Allen</t>
  </si>
  <si>
    <t>Lima</t>
  </si>
  <si>
    <t>D</t>
  </si>
  <si>
    <t>Urbana Daily Citizen</t>
  </si>
  <si>
    <t>Champaign</t>
  </si>
  <si>
    <t>Urbana</t>
  </si>
  <si>
    <t>Wilmington News Journal</t>
  </si>
  <si>
    <t>Clinton</t>
  </si>
  <si>
    <t>Wilmington</t>
  </si>
  <si>
    <t>Darke</t>
  </si>
  <si>
    <t>Greenville</t>
  </si>
  <si>
    <t>Delaware Gazette</t>
  </si>
  <si>
    <t>Delaware</t>
  </si>
  <si>
    <t>Washington Court House Record Herald</t>
  </si>
  <si>
    <t>Fayette</t>
  </si>
  <si>
    <t>Washington Court House</t>
  </si>
  <si>
    <t>Fulton</t>
  </si>
  <si>
    <t>Wauseon</t>
  </si>
  <si>
    <t>Gallia</t>
  </si>
  <si>
    <t>Gallipolis</t>
  </si>
  <si>
    <t>Greene</t>
  </si>
  <si>
    <t>Xenia</t>
  </si>
  <si>
    <t>Hillsboro Times-Gazette</t>
  </si>
  <si>
    <t>Highland</t>
  </si>
  <si>
    <t>Hillsboro</t>
  </si>
  <si>
    <t>Madison</t>
  </si>
  <si>
    <t>London</t>
  </si>
  <si>
    <t>Meigs</t>
  </si>
  <si>
    <t>Pomeroy</t>
  </si>
  <si>
    <t>Troy Daily News</t>
  </si>
  <si>
    <t>Miami</t>
  </si>
  <si>
    <t>Troy</t>
  </si>
  <si>
    <t>Morrow County Sentinel</t>
  </si>
  <si>
    <t>Morrow</t>
  </si>
  <si>
    <t>Mount Gilead</t>
  </si>
  <si>
    <t>Preble</t>
  </si>
  <si>
    <t>Eaton</t>
  </si>
  <si>
    <t>Portsmouth Daily Times</t>
  </si>
  <si>
    <t>Scioto</t>
  </si>
  <si>
    <t>Portsmouth</t>
  </si>
  <si>
    <t>Sidney Daily News</t>
  </si>
  <si>
    <t>Shelby</t>
  </si>
  <si>
    <t>Sidney</t>
  </si>
  <si>
    <t>9.88" x 21"</t>
  </si>
  <si>
    <t>9.88" x 21.5"</t>
  </si>
  <si>
    <t>9.889" x 21"</t>
  </si>
  <si>
    <t>9.889" x 21.5"</t>
  </si>
  <si>
    <t>10.171" x 21.5"</t>
  </si>
  <si>
    <t>10.5 x 19.25</t>
  </si>
  <si>
    <t>Sandusky Register</t>
  </si>
  <si>
    <t>Erie</t>
  </si>
  <si>
    <t>Sandusky</t>
  </si>
  <si>
    <t>10" x 21.5"</t>
  </si>
  <si>
    <t>Norwalk Reflector</t>
  </si>
  <si>
    <t>Huron</t>
  </si>
  <si>
    <t>Norwalk</t>
  </si>
  <si>
    <t>Noble</t>
  </si>
  <si>
    <t>Caldwell</t>
  </si>
  <si>
    <t>10" x 21.24"</t>
  </si>
  <si>
    <t>Monroe County Beacon</t>
  </si>
  <si>
    <t>Monroe</t>
  </si>
  <si>
    <t>Woodsfield</t>
  </si>
  <si>
    <t>10" x 20.25"</t>
  </si>
  <si>
    <t>Wood</t>
  </si>
  <si>
    <t>9.888" x 21"</t>
  </si>
  <si>
    <t>Canton Repository</t>
  </si>
  <si>
    <t>Stark</t>
  </si>
  <si>
    <t>Canton</t>
  </si>
  <si>
    <t>11" x 21.5"</t>
  </si>
  <si>
    <t>New Philadelphia Times Reporter</t>
  </si>
  <si>
    <t>Tuscarawas</t>
  </si>
  <si>
    <t>New Philadelphia</t>
  </si>
  <si>
    <t>Steubenville Herald Star</t>
  </si>
  <si>
    <t>Jefferson</t>
  </si>
  <si>
    <t>Steubenville</t>
  </si>
  <si>
    <t>10" x 21"</t>
  </si>
  <si>
    <t>Elyria Chronicle Telegram</t>
  </si>
  <si>
    <t>Lorain</t>
  </si>
  <si>
    <t>Elyria</t>
  </si>
  <si>
    <t>Medina County Gazette</t>
  </si>
  <si>
    <t>Medina</t>
  </si>
  <si>
    <t>Youngstown Vindicator</t>
  </si>
  <si>
    <t>Mahoning</t>
  </si>
  <si>
    <t>Youngstown</t>
  </si>
  <si>
    <t>10.875" x 21.5"</t>
  </si>
  <si>
    <t>Hamilton Journal-News</t>
  </si>
  <si>
    <t>Butler</t>
  </si>
  <si>
    <t>Hamilton/Middletown</t>
  </si>
  <si>
    <t>10.00" x 21"</t>
  </si>
  <si>
    <t>Springfield News-Sun</t>
  </si>
  <si>
    <t>Clark</t>
  </si>
  <si>
    <t>Springfield</t>
  </si>
  <si>
    <t>Montgomery</t>
  </si>
  <si>
    <t>Dayton</t>
  </si>
  <si>
    <t>Warren</t>
  </si>
  <si>
    <t>Fairfield</t>
  </si>
  <si>
    <t>Jackson County Telegram</t>
  </si>
  <si>
    <t>Jackson</t>
  </si>
  <si>
    <t>10.249" x 20.883"</t>
  </si>
  <si>
    <t>Akron Beacon Journal</t>
  </si>
  <si>
    <t>Summitt</t>
  </si>
  <si>
    <t>Akron</t>
  </si>
  <si>
    <t>Warren Tribune Chronicle</t>
  </si>
  <si>
    <t>Trumbull</t>
  </si>
  <si>
    <t>Athens Messenger</t>
  </si>
  <si>
    <t>Athens</t>
  </si>
  <si>
    <t>10.25" x 21"</t>
  </si>
  <si>
    <t>Logan Daily News</t>
  </si>
  <si>
    <t>Hocking</t>
  </si>
  <si>
    <t>Logan</t>
  </si>
  <si>
    <t>Perry County Tribune</t>
  </si>
  <si>
    <t>Perry</t>
  </si>
  <si>
    <t>New Lexington</t>
  </si>
  <si>
    <t>10.25" x 21.5"</t>
  </si>
  <si>
    <t>Circleville Herald</t>
  </si>
  <si>
    <t>Pickaway</t>
  </si>
  <si>
    <t>Circleville</t>
  </si>
  <si>
    <t>Pike County News Watchman</t>
  </si>
  <si>
    <t>Pike</t>
  </si>
  <si>
    <t>Waverly</t>
  </si>
  <si>
    <t>Vinton County Courier</t>
  </si>
  <si>
    <t>Vinton</t>
  </si>
  <si>
    <t>McArthur</t>
  </si>
  <si>
    <t>10.25" x 21.25"</t>
  </si>
  <si>
    <t>Ashland Times Gazette</t>
  </si>
  <si>
    <t>Ashland</t>
  </si>
  <si>
    <t>9.556" x 20.5"</t>
  </si>
  <si>
    <t>Cambridge Daily Jeffersonian</t>
  </si>
  <si>
    <t>Guernsey</t>
  </si>
  <si>
    <t>Cambridge</t>
  </si>
  <si>
    <t>Kent/Ravenna Record Courier</t>
  </si>
  <si>
    <t>Portage</t>
  </si>
  <si>
    <t>Kent/Ravenna</t>
  </si>
  <si>
    <t>Wooster Daily Record</t>
  </si>
  <si>
    <t>Wooster</t>
  </si>
  <si>
    <t>Napoleon Northwest Signal</t>
  </si>
  <si>
    <t>Henry</t>
  </si>
  <si>
    <t>Napoleon</t>
  </si>
  <si>
    <t>10.5" x 20"</t>
  </si>
  <si>
    <t>Bryan Times</t>
  </si>
  <si>
    <t>Williams</t>
  </si>
  <si>
    <t>Bryan</t>
  </si>
  <si>
    <t>Marietta Times</t>
  </si>
  <si>
    <t>Washington</t>
  </si>
  <si>
    <t>Marietta</t>
  </si>
  <si>
    <t>Toledo Blade</t>
  </si>
  <si>
    <t>Lucas</t>
  </si>
  <si>
    <t>Toledo</t>
  </si>
  <si>
    <t>11" x 19.75"</t>
  </si>
  <si>
    <t>Celina Daily Standard</t>
  </si>
  <si>
    <t>Mercer</t>
  </si>
  <si>
    <t>Celina</t>
  </si>
  <si>
    <t>11.625" x 21"</t>
  </si>
  <si>
    <t>Ashtabula Star Beacon</t>
  </si>
  <si>
    <t>Ashtabula</t>
  </si>
  <si>
    <t>Paulding Progress</t>
  </si>
  <si>
    <t>Paulding</t>
  </si>
  <si>
    <t>10.67" x 21.3"</t>
  </si>
  <si>
    <t>Putnam County Sentinel</t>
  </si>
  <si>
    <t>Putnam</t>
  </si>
  <si>
    <t>Ottawa</t>
  </si>
  <si>
    <t>Van Wert Times Bulletin</t>
  </si>
  <si>
    <t>Willoughby News-Herald</t>
  </si>
  <si>
    <t>Lake</t>
  </si>
  <si>
    <t>Willoughby</t>
  </si>
  <si>
    <t>9.89" x 20"</t>
  </si>
  <si>
    <t>Cleveland Plain Dealer</t>
  </si>
  <si>
    <t>Cuyahoga</t>
  </si>
  <si>
    <t>Cleveland</t>
  </si>
  <si>
    <t>Bellefontaine Examiner</t>
  </si>
  <si>
    <t>Bellefontaine</t>
  </si>
  <si>
    <t>Coshocton Tribune</t>
  </si>
  <si>
    <t>Coshocton</t>
  </si>
  <si>
    <t>Bucyrus Telegraph Forum</t>
  </si>
  <si>
    <t>Crawford</t>
  </si>
  <si>
    <t>Bucyrus</t>
  </si>
  <si>
    <t>Lancaster Eagle Gazette</t>
  </si>
  <si>
    <t>Lancaster</t>
  </si>
  <si>
    <t>Newark Advocate</t>
  </si>
  <si>
    <t>Licking</t>
  </si>
  <si>
    <t>Newark</t>
  </si>
  <si>
    <t>Marion Star</t>
  </si>
  <si>
    <t>Marion</t>
  </si>
  <si>
    <t>Zanesville Times Recorder</t>
  </si>
  <si>
    <t>Muskingum</t>
  </si>
  <si>
    <t>Zanesville</t>
  </si>
  <si>
    <t>Port Clinton News Herald</t>
  </si>
  <si>
    <t>Port Clinton</t>
  </si>
  <si>
    <t>Mansfield News Journal</t>
  </si>
  <si>
    <t>Richland</t>
  </si>
  <si>
    <t>Mansfield</t>
  </si>
  <si>
    <t>Chillicothe Gazette</t>
  </si>
  <si>
    <t>Ross</t>
  </si>
  <si>
    <t>Chillicothe</t>
  </si>
  <si>
    <t>Fremont News-Messenger</t>
  </si>
  <si>
    <t>Fremont</t>
  </si>
  <si>
    <t>10" x 20.5"</t>
  </si>
  <si>
    <t>Harrison News-Herald</t>
  </si>
  <si>
    <t>Harrison</t>
  </si>
  <si>
    <t>Cadiz</t>
  </si>
  <si>
    <t>11.25" x 21.5"</t>
  </si>
  <si>
    <t>Carrollton Free Press Standard</t>
  </si>
  <si>
    <t>Carroll</t>
  </si>
  <si>
    <t>Carrollton</t>
  </si>
  <si>
    <t>Geauga</t>
  </si>
  <si>
    <t>Van Wert</t>
  </si>
  <si>
    <t>10.67" x 21.5"</t>
  </si>
  <si>
    <t>10.66" x 21"</t>
  </si>
  <si>
    <t>Defiance Crescent-News</t>
  </si>
  <si>
    <t>Defiance</t>
  </si>
  <si>
    <t>10.625" x 19.75"</t>
  </si>
  <si>
    <t>Lorain Morning Journal</t>
  </si>
  <si>
    <t>Mount Vernon News</t>
  </si>
  <si>
    <t>Knox</t>
  </si>
  <si>
    <t>Mount Vernon</t>
  </si>
  <si>
    <t>11.667" x 21.5"</t>
  </si>
  <si>
    <t>11" x 21"</t>
  </si>
  <si>
    <t>Union</t>
  </si>
  <si>
    <t>Marysville</t>
  </si>
  <si>
    <t>Marysville Journal-Tribune</t>
  </si>
  <si>
    <t>Findlay Courier</t>
  </si>
  <si>
    <t>Hancock</t>
  </si>
  <si>
    <t>Findlay</t>
  </si>
  <si>
    <t>11.625" x 21.25"</t>
  </si>
  <si>
    <t>Morgan County Herald</t>
  </si>
  <si>
    <t>Morgan</t>
  </si>
  <si>
    <t>McConnelsville</t>
  </si>
  <si>
    <t>10" x 21.027"</t>
  </si>
  <si>
    <t>Ironton Tribune</t>
  </si>
  <si>
    <t>Lawrence</t>
  </si>
  <si>
    <t>Ironton</t>
  </si>
  <si>
    <t>Georgetown News Democrat</t>
  </si>
  <si>
    <t>Brown</t>
  </si>
  <si>
    <t>Georgetown</t>
  </si>
  <si>
    <t>West Union People's Defender</t>
  </si>
  <si>
    <t>Adams</t>
  </si>
  <si>
    <t>West Union</t>
  </si>
  <si>
    <t>Clermont Sun</t>
  </si>
  <si>
    <t>Clermont</t>
  </si>
  <si>
    <t>Batavia</t>
  </si>
  <si>
    <t>Daily Chief-Union</t>
  </si>
  <si>
    <t>Wyandot</t>
  </si>
  <si>
    <t>Upper Sandusky</t>
  </si>
  <si>
    <t>11.764" x 21"</t>
  </si>
  <si>
    <t>Wapakoneta Daily News</t>
  </si>
  <si>
    <t>Auglaize</t>
  </si>
  <si>
    <t>Wapakoneta</t>
  </si>
  <si>
    <t>10.5" x 21.5"</t>
  </si>
  <si>
    <t>Martins Ferry Times Leader</t>
  </si>
  <si>
    <t>Belmont</t>
  </si>
  <si>
    <t>Martins Ferry</t>
  </si>
  <si>
    <t>Kenton Times</t>
  </si>
  <si>
    <t>Hardin</t>
  </si>
  <si>
    <t>Kenton</t>
  </si>
  <si>
    <t>11.75" x 21"</t>
  </si>
  <si>
    <t>Tiffin Advertiser Tribune</t>
  </si>
  <si>
    <t>Seneca</t>
  </si>
  <si>
    <t>Tiffin</t>
  </si>
  <si>
    <t>Lisbon Morning Journal</t>
  </si>
  <si>
    <t>Columbiana</t>
  </si>
  <si>
    <t>Lisbon</t>
  </si>
  <si>
    <t>Columbus Dispatch</t>
  </si>
  <si>
    <t>Franklin</t>
  </si>
  <si>
    <t>Columbus</t>
  </si>
  <si>
    <t>Hamilton</t>
  </si>
  <si>
    <t>Cincinnati Enquirer</t>
  </si>
  <si>
    <t>Cincinnati</t>
  </si>
  <si>
    <t>9.5" x 13.25"</t>
  </si>
  <si>
    <t>Daily / Weekly</t>
  </si>
  <si>
    <t>Quantity to be Printed</t>
  </si>
  <si>
    <t>Quantity to be Inserted</t>
  </si>
  <si>
    <t>Circulation for Day to Run Inserts</t>
  </si>
  <si>
    <t xml:space="preserve">Circulation for Day to Run Inserets + Spoilage </t>
  </si>
  <si>
    <t>In Inches, Full Page size:                Width x Height</t>
  </si>
  <si>
    <r>
      <t>Dayton Daily News</t>
    </r>
    <r>
      <rPr>
        <b/>
        <sz val="11"/>
        <rFont val="Calibri"/>
        <family val="2"/>
        <scheme val="minor"/>
      </rPr>
      <t xml:space="preserve"> </t>
    </r>
  </si>
  <si>
    <t>w</t>
  </si>
  <si>
    <t>Holmes</t>
  </si>
  <si>
    <t>Millersburg</t>
  </si>
  <si>
    <t>10.25" x 16"</t>
  </si>
  <si>
    <t>9.556" x 13"</t>
  </si>
  <si>
    <t xml:space="preserve">Wayne </t>
  </si>
  <si>
    <t>Geauga County Maple Leaf</t>
  </si>
  <si>
    <t>Chardon</t>
  </si>
  <si>
    <t>Xenia Daily Gazette/Fairborn</t>
  </si>
  <si>
    <t>Archbold Buckeye</t>
  </si>
  <si>
    <t>Chagrin Valley Times, Solon Times, Geauga Times Courier</t>
  </si>
  <si>
    <t>Madison Messenger</t>
  </si>
  <si>
    <t>Sugarcreek Budget</t>
  </si>
  <si>
    <t>Overrun Inserts:</t>
  </si>
  <si>
    <t>Total Amount Including Overrun Copies:</t>
  </si>
  <si>
    <t>The Office of the Ohio Secretary of State</t>
  </si>
  <si>
    <t>Solon, Chardon</t>
  </si>
  <si>
    <t>River Cities Register</t>
  </si>
  <si>
    <t>River Cities Tribune</t>
  </si>
  <si>
    <t>10/18, 10/25, 11/1</t>
  </si>
  <si>
    <t>10/19, 10/26, 11/2</t>
  </si>
  <si>
    <t>10/17, 10/24, 10/31</t>
  </si>
  <si>
    <t>10/16, 10/23, 10/30</t>
  </si>
  <si>
    <t>The Suburban/Metro Press</t>
  </si>
  <si>
    <t>Millbury</t>
  </si>
  <si>
    <t xml:space="preserve">November 5, 2024 Ohio General Election, Statewide Ballot Issues    </t>
  </si>
  <si>
    <t>Counties Covered for Multi-Page Insert Distribution</t>
  </si>
  <si>
    <t>Wednesday</t>
  </si>
  <si>
    <t>Thursday</t>
  </si>
  <si>
    <t>Friday</t>
  </si>
  <si>
    <t>Tuesday</t>
  </si>
  <si>
    <t>Sunday</t>
  </si>
  <si>
    <t>Monday</t>
  </si>
  <si>
    <t>10/13, 10/20, 10/27</t>
  </si>
  <si>
    <t>10/15, 10/22, 10/29</t>
  </si>
  <si>
    <t>10/14, 10/21, 10/28</t>
  </si>
  <si>
    <t>Saturday</t>
  </si>
  <si>
    <t xml:space="preserve">Dates to Publish Inserts in 2024 </t>
  </si>
  <si>
    <t>Greenville Daily Advocate</t>
  </si>
  <si>
    <t>Eaton Register Herald</t>
  </si>
  <si>
    <t>Journal &amp; Noble County Leader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</si>
</sst>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[$-409]General"/>
    <numFmt numFmtId="165" formatCode="[$-409]mmmm\ d\,\ 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4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7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 wrapText="1"/>
    </xf>
    <xf numFmtId="164" fontId="7" fillId="0" borderId="1" xfId="3" applyFont="1" applyBorder="1" applyAlignment="1">
      <alignment horizontal="left" vertical="center"/>
    </xf>
    <xf numFmtId="164" fontId="7" fillId="0" borderId="1" xfId="3" applyFont="1" applyBorder="1" applyAlignment="1">
      <alignment horizontal="left" vertical="center" wrapText="1"/>
    </xf>
    <xf numFmtId="164" fontId="7" fillId="0" borderId="1" xfId="3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3" fontId="5" fillId="0" borderId="1" xfId="1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9" fillId="0" borderId="0" xfId="0" applyFont="1"/>
    <xf numFmtId="0" fontId="12" fillId="0" borderId="0" xfId="0" applyFont="1"/>
    <xf numFmtId="0" fontId="5" fillId="0" borderId="1" xfId="0" applyFont="1" applyBorder="1" applyAlignment="1">
      <alignment horizont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2" applyNumberFormat="1" applyFont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3" fontId="7" fillId="0" borderId="1" xfId="1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3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165" fontId="1" fillId="0" borderId="0" xfId="0" applyNumberFormat="1" applyFont="1" applyAlignment="1">
      <alignment horizontal="left"/>
    </xf>
    <xf numFmtId="0" fontId="9" fillId="2" borderId="1" xfId="0" applyFont="1" applyFill="1" applyBorder="1" applyAlignment="1">
      <alignment horizontal="center" wrapText="1"/>
    </xf>
    <xf numFmtId="8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3" fillId="0" borderId="1" xfId="2" applyNumberFormat="1" applyFont="1" applyBorder="1" applyAlignment="1">
      <alignment horizontal="center" vertical="center"/>
    </xf>
  </cellXfs>
  <cellStyles count="4">
    <cellStyle name="Comma" xfId="1" builtinId="3"/>
    <cellStyle name="Excel Built-in Normal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7"/>
  <sheetViews>
    <sheetView tabSelected="1" zoomScale="130" zoomScaleNormal="130" workbookViewId="0">
      <pane ySplit="6" topLeftCell="A7" activePane="bottomLeft" state="frozen"/>
      <selection pane="bottomLeft" activeCell="F94" sqref="F94"/>
    </sheetView>
  </sheetViews>
  <sheetFormatPr defaultRowHeight="15" x14ac:dyDescent="0.25"/>
  <cols>
    <col min="1" max="1" width="20.42578125" customWidth="1"/>
    <col min="2" max="2" width="23.85546875" style="35" hidden="1" customWidth="1"/>
    <col min="3" max="3" width="43.7109375" customWidth="1"/>
    <col min="4" max="4" width="17.28515625" style="15" hidden="1" customWidth="1"/>
    <col min="5" max="5" width="10.28515625" customWidth="1"/>
    <col min="6" max="6" width="16.42578125" customWidth="1"/>
    <col min="7" max="7" width="19.140625" customWidth="1"/>
    <col min="8" max="8" width="15.7109375" customWidth="1"/>
    <col min="9" max="9" width="15" customWidth="1"/>
    <col min="10" max="10" width="27.7109375" style="15" customWidth="1"/>
    <col min="11" max="11" width="16.7109375" customWidth="1"/>
  </cols>
  <sheetData>
    <row r="1" spans="1:11" s="3" customFormat="1" x14ac:dyDescent="0.25">
      <c r="A1" s="3" t="s">
        <v>295</v>
      </c>
      <c r="B1" s="34"/>
      <c r="D1" s="30"/>
      <c r="J1" s="30"/>
    </row>
    <row r="2" spans="1:11" s="3" customFormat="1" x14ac:dyDescent="0.25">
      <c r="A2" s="3" t="s">
        <v>306</v>
      </c>
      <c r="B2" s="34"/>
      <c r="D2" s="30"/>
      <c r="J2" s="30"/>
    </row>
    <row r="3" spans="1:11" s="3" customFormat="1" x14ac:dyDescent="0.25">
      <c r="A3" s="3" t="s">
        <v>305</v>
      </c>
      <c r="B3" s="34"/>
      <c r="D3" s="30"/>
      <c r="J3" s="30"/>
    </row>
    <row r="4" spans="1:11" x14ac:dyDescent="0.25">
      <c r="A4" s="54">
        <v>45499</v>
      </c>
    </row>
    <row r="6" spans="1:11" ht="51.75" customHeight="1" x14ac:dyDescent="0.25">
      <c r="A6" s="6" t="s">
        <v>1</v>
      </c>
      <c r="B6" s="36" t="s">
        <v>2</v>
      </c>
      <c r="C6" s="6" t="s">
        <v>0</v>
      </c>
      <c r="D6" s="58"/>
      <c r="E6" s="7" t="s">
        <v>273</v>
      </c>
      <c r="F6" s="8" t="s">
        <v>276</v>
      </c>
      <c r="G6" s="8" t="s">
        <v>277</v>
      </c>
      <c r="H6" s="8" t="s">
        <v>274</v>
      </c>
      <c r="I6" s="8" t="s">
        <v>275</v>
      </c>
      <c r="J6" s="55" t="s">
        <v>317</v>
      </c>
      <c r="K6" s="8" t="s">
        <v>278</v>
      </c>
    </row>
    <row r="7" spans="1:11" x14ac:dyDescent="0.25">
      <c r="A7" s="4"/>
      <c r="B7" s="1"/>
      <c r="C7" s="4"/>
      <c r="D7" s="40"/>
      <c r="E7" s="5"/>
      <c r="F7" s="11"/>
      <c r="G7" s="40"/>
      <c r="H7" s="40"/>
      <c r="I7" s="41"/>
      <c r="J7" s="40"/>
      <c r="K7" s="60"/>
    </row>
    <row r="8" spans="1:11" s="12" customFormat="1" ht="15.75" x14ac:dyDescent="0.25">
      <c r="A8" s="9" t="s">
        <v>240</v>
      </c>
      <c r="B8" s="11" t="s">
        <v>241</v>
      </c>
      <c r="C8" s="9" t="s">
        <v>239</v>
      </c>
      <c r="D8" s="57" t="s">
        <v>307</v>
      </c>
      <c r="E8" s="9" t="s">
        <v>3</v>
      </c>
      <c r="F8" s="40">
        <v>3700</v>
      </c>
      <c r="G8" s="10">
        <f>SUM(F8*1.04)</f>
        <v>3848</v>
      </c>
      <c r="H8" s="10">
        <f>SUM(G8*3)</f>
        <v>11544</v>
      </c>
      <c r="I8" s="10">
        <f>SUM(F8*3)</f>
        <v>11100</v>
      </c>
      <c r="J8" s="57" t="s">
        <v>302</v>
      </c>
      <c r="K8" s="11" t="s">
        <v>48</v>
      </c>
    </row>
    <row r="9" spans="1:11" s="31" customFormat="1" x14ac:dyDescent="0.25">
      <c r="A9" s="13" t="s">
        <v>5</v>
      </c>
      <c r="B9" s="14" t="s">
        <v>6</v>
      </c>
      <c r="C9" s="13" t="s">
        <v>4</v>
      </c>
      <c r="D9" s="57" t="s">
        <v>307</v>
      </c>
      <c r="E9" s="13" t="s">
        <v>7</v>
      </c>
      <c r="F9" s="42">
        <v>13840</v>
      </c>
      <c r="G9" s="10">
        <f>SUM(F9*1.04)</f>
        <v>14393.6</v>
      </c>
      <c r="H9" s="10">
        <f t="shared" ref="H9:H72" si="0">SUM(G9*3)</f>
        <v>43180.800000000003</v>
      </c>
      <c r="I9" s="10">
        <f t="shared" ref="I9:I73" si="1">SUM(F9*3)</f>
        <v>41520</v>
      </c>
      <c r="J9" s="57" t="s">
        <v>302</v>
      </c>
      <c r="K9" s="14" t="s">
        <v>53</v>
      </c>
    </row>
    <row r="10" spans="1:11" s="31" customFormat="1" x14ac:dyDescent="0.25">
      <c r="A10" s="13" t="s">
        <v>130</v>
      </c>
      <c r="B10" s="14" t="s">
        <v>130</v>
      </c>
      <c r="C10" s="9" t="s">
        <v>129</v>
      </c>
      <c r="D10" s="57" t="s">
        <v>308</v>
      </c>
      <c r="E10" s="13" t="s">
        <v>7</v>
      </c>
      <c r="F10" s="42">
        <v>4000</v>
      </c>
      <c r="G10" s="10">
        <f>SUM(F10*1.04)</f>
        <v>4160</v>
      </c>
      <c r="H10" s="10">
        <f t="shared" si="0"/>
        <v>12480</v>
      </c>
      <c r="I10" s="10">
        <f t="shared" si="1"/>
        <v>12000</v>
      </c>
      <c r="J10" s="57" t="s">
        <v>301</v>
      </c>
      <c r="K10" s="14" t="s">
        <v>131</v>
      </c>
    </row>
    <row r="11" spans="1:11" s="31" customFormat="1" x14ac:dyDescent="0.25">
      <c r="A11" s="13" t="s">
        <v>159</v>
      </c>
      <c r="B11" s="14" t="s">
        <v>159</v>
      </c>
      <c r="C11" s="9" t="s">
        <v>158</v>
      </c>
      <c r="D11" s="57" t="s">
        <v>308</v>
      </c>
      <c r="E11" s="13" t="s">
        <v>7</v>
      </c>
      <c r="F11" s="42">
        <v>5100</v>
      </c>
      <c r="G11" s="10">
        <f>SUM(F11*1.04)</f>
        <v>5304</v>
      </c>
      <c r="H11" s="10">
        <f t="shared" si="0"/>
        <v>15912</v>
      </c>
      <c r="I11" s="10">
        <f>SUM(F11*3)</f>
        <v>15300</v>
      </c>
      <c r="J11" s="57" t="s">
        <v>301</v>
      </c>
      <c r="K11" s="11" t="s">
        <v>80</v>
      </c>
    </row>
    <row r="12" spans="1:11" s="15" customFormat="1" x14ac:dyDescent="0.25">
      <c r="A12" s="16" t="s">
        <v>110</v>
      </c>
      <c r="B12" s="21" t="s">
        <v>110</v>
      </c>
      <c r="C12" s="17" t="s">
        <v>109</v>
      </c>
      <c r="D12" s="57" t="s">
        <v>308</v>
      </c>
      <c r="E12" s="16" t="s">
        <v>7</v>
      </c>
      <c r="F12" s="43">
        <v>2981</v>
      </c>
      <c r="G12" s="10">
        <f t="shared" ref="G12:G16" si="2">SUM(F12*1.04)</f>
        <v>3100.2400000000002</v>
      </c>
      <c r="H12" s="10">
        <f t="shared" si="0"/>
        <v>9300.7200000000012</v>
      </c>
      <c r="I12" s="10">
        <f>SUM(F12*3)</f>
        <v>8943</v>
      </c>
      <c r="J12" s="57" t="s">
        <v>301</v>
      </c>
      <c r="K12" s="61" t="s">
        <v>111</v>
      </c>
    </row>
    <row r="13" spans="1:11" s="15" customFormat="1" x14ac:dyDescent="0.25">
      <c r="A13" s="9" t="s">
        <v>250</v>
      </c>
      <c r="B13" s="11" t="s">
        <v>251</v>
      </c>
      <c r="C13" s="9" t="s">
        <v>249</v>
      </c>
      <c r="D13" s="57" t="s">
        <v>308</v>
      </c>
      <c r="E13" s="9" t="s">
        <v>7</v>
      </c>
      <c r="F13" s="40">
        <v>2000</v>
      </c>
      <c r="G13" s="10">
        <f t="shared" si="2"/>
        <v>2080</v>
      </c>
      <c r="H13" s="10">
        <f t="shared" si="0"/>
        <v>6240</v>
      </c>
      <c r="I13" s="10">
        <f t="shared" si="1"/>
        <v>6000</v>
      </c>
      <c r="J13" s="57" t="s">
        <v>301</v>
      </c>
      <c r="K13" s="11" t="s">
        <v>252</v>
      </c>
    </row>
    <row r="14" spans="1:11" s="15" customFormat="1" x14ac:dyDescent="0.25">
      <c r="A14" s="13" t="s">
        <v>254</v>
      </c>
      <c r="B14" s="14" t="s">
        <v>255</v>
      </c>
      <c r="C14" s="13" t="s">
        <v>253</v>
      </c>
      <c r="D14" s="57" t="s">
        <v>308</v>
      </c>
      <c r="E14" s="13" t="s">
        <v>7</v>
      </c>
      <c r="F14" s="42">
        <v>6250</v>
      </c>
      <c r="G14" s="10">
        <f t="shared" si="2"/>
        <v>6500</v>
      </c>
      <c r="H14" s="10">
        <f t="shared" si="0"/>
        <v>19500</v>
      </c>
      <c r="I14" s="10">
        <f t="shared" si="1"/>
        <v>18750</v>
      </c>
      <c r="J14" s="57" t="s">
        <v>301</v>
      </c>
      <c r="K14" s="14" t="s">
        <v>80</v>
      </c>
    </row>
    <row r="15" spans="1:11" s="15" customFormat="1" ht="17.25" customHeight="1" x14ac:dyDescent="0.25">
      <c r="A15" s="9" t="s">
        <v>237</v>
      </c>
      <c r="B15" s="11" t="s">
        <v>238</v>
      </c>
      <c r="C15" s="9" t="s">
        <v>236</v>
      </c>
      <c r="D15" s="57" t="s">
        <v>308</v>
      </c>
      <c r="E15" s="9" t="s">
        <v>3</v>
      </c>
      <c r="F15" s="40">
        <v>1950</v>
      </c>
      <c r="G15" s="10">
        <f t="shared" si="2"/>
        <v>2028</v>
      </c>
      <c r="H15" s="10">
        <f t="shared" si="0"/>
        <v>6084</v>
      </c>
      <c r="I15" s="10">
        <f t="shared" si="1"/>
        <v>5850</v>
      </c>
      <c r="J15" s="57" t="s">
        <v>301</v>
      </c>
      <c r="K15" s="11" t="s">
        <v>48</v>
      </c>
    </row>
    <row r="16" spans="1:11" s="15" customFormat="1" ht="17.25" customHeight="1" x14ac:dyDescent="0.25">
      <c r="A16" s="9" t="s">
        <v>91</v>
      </c>
      <c r="B16" s="59" t="s">
        <v>92</v>
      </c>
      <c r="C16" s="9" t="s">
        <v>90</v>
      </c>
      <c r="D16" s="57" t="s">
        <v>311</v>
      </c>
      <c r="E16" s="9" t="s">
        <v>7</v>
      </c>
      <c r="F16" s="40">
        <v>7481</v>
      </c>
      <c r="G16" s="10">
        <f t="shared" si="2"/>
        <v>7780.2400000000007</v>
      </c>
      <c r="H16" s="10">
        <f t="shared" si="0"/>
        <v>23340.720000000001</v>
      </c>
      <c r="I16" s="10">
        <f t="shared" si="1"/>
        <v>22443</v>
      </c>
      <c r="J16" s="57" t="s">
        <v>313</v>
      </c>
      <c r="K16" s="11" t="s">
        <v>93</v>
      </c>
    </row>
    <row r="17" spans="1:11" s="15" customFormat="1" x14ac:dyDescent="0.25">
      <c r="A17" s="13" t="s">
        <v>207</v>
      </c>
      <c r="B17" s="14" t="s">
        <v>208</v>
      </c>
      <c r="C17" s="9" t="s">
        <v>206</v>
      </c>
      <c r="D17" s="57" t="s">
        <v>316</v>
      </c>
      <c r="E17" s="9" t="s">
        <v>3</v>
      </c>
      <c r="F17" s="42">
        <v>12142</v>
      </c>
      <c r="G17" s="10">
        <f t="shared" ref="G17:G22" si="3">SUM(F17*1.04)</f>
        <v>12627.68</v>
      </c>
      <c r="H17" s="10">
        <f t="shared" si="0"/>
        <v>37883.040000000001</v>
      </c>
      <c r="I17" s="10">
        <v>24284</v>
      </c>
      <c r="J17" s="57" t="s">
        <v>300</v>
      </c>
      <c r="K17" s="14" t="s">
        <v>205</v>
      </c>
    </row>
    <row r="18" spans="1:11" s="15" customFormat="1" x14ac:dyDescent="0.25">
      <c r="A18" s="13" t="s">
        <v>9</v>
      </c>
      <c r="B18" s="14" t="s">
        <v>10</v>
      </c>
      <c r="C18" s="13" t="s">
        <v>8</v>
      </c>
      <c r="D18" s="57" t="s">
        <v>309</v>
      </c>
      <c r="E18" s="13" t="s">
        <v>7</v>
      </c>
      <c r="F18" s="42">
        <v>2675</v>
      </c>
      <c r="G18" s="10">
        <f t="shared" si="3"/>
        <v>2782</v>
      </c>
      <c r="H18" s="10">
        <f t="shared" si="0"/>
        <v>8346</v>
      </c>
      <c r="I18" s="10">
        <f t="shared" si="1"/>
        <v>8025</v>
      </c>
      <c r="J18" s="57" t="s">
        <v>299</v>
      </c>
      <c r="K18" s="14" t="s">
        <v>48</v>
      </c>
    </row>
    <row r="19" spans="1:11" s="15" customFormat="1" x14ac:dyDescent="0.25">
      <c r="A19" s="9" t="s">
        <v>95</v>
      </c>
      <c r="B19" s="11" t="s">
        <v>96</v>
      </c>
      <c r="C19" s="9" t="s">
        <v>94</v>
      </c>
      <c r="D19" s="57" t="s">
        <v>308</v>
      </c>
      <c r="E19" s="9" t="s">
        <v>7</v>
      </c>
      <c r="F19" s="40">
        <v>6433</v>
      </c>
      <c r="G19" s="10">
        <f t="shared" si="3"/>
        <v>6690.3200000000006</v>
      </c>
      <c r="H19" s="10">
        <f t="shared" si="0"/>
        <v>20070.960000000003</v>
      </c>
      <c r="I19" s="10">
        <f t="shared" si="1"/>
        <v>19299</v>
      </c>
      <c r="J19" s="57" t="s">
        <v>301</v>
      </c>
      <c r="K19" s="11" t="s">
        <v>93</v>
      </c>
    </row>
    <row r="20" spans="1:11" s="15" customFormat="1" ht="19.5" customHeight="1" x14ac:dyDescent="0.25">
      <c r="A20" s="13" t="s">
        <v>243</v>
      </c>
      <c r="B20" s="14" t="s">
        <v>244</v>
      </c>
      <c r="C20" s="13" t="s">
        <v>242</v>
      </c>
      <c r="D20" s="57" t="s">
        <v>308</v>
      </c>
      <c r="E20" s="13" t="s">
        <v>3</v>
      </c>
      <c r="F20" s="40">
        <v>2275</v>
      </c>
      <c r="G20" s="10">
        <f t="shared" si="3"/>
        <v>2366</v>
      </c>
      <c r="H20" s="10">
        <f t="shared" si="0"/>
        <v>7098</v>
      </c>
      <c r="I20" s="10">
        <f t="shared" si="1"/>
        <v>6825</v>
      </c>
      <c r="J20" s="57" t="s">
        <v>301</v>
      </c>
      <c r="K20" s="14" t="s">
        <v>57</v>
      </c>
    </row>
    <row r="21" spans="1:11" s="15" customFormat="1" x14ac:dyDescent="0.25">
      <c r="A21" s="13" t="s">
        <v>12</v>
      </c>
      <c r="B21" s="14" t="s">
        <v>13</v>
      </c>
      <c r="C21" s="13" t="s">
        <v>11</v>
      </c>
      <c r="D21" s="57" t="s">
        <v>307</v>
      </c>
      <c r="E21" s="13" t="s">
        <v>7</v>
      </c>
      <c r="F21" s="42">
        <v>2395</v>
      </c>
      <c r="G21" s="10">
        <f t="shared" si="3"/>
        <v>2490.8000000000002</v>
      </c>
      <c r="H21" s="10">
        <f t="shared" si="0"/>
        <v>7472.4000000000005</v>
      </c>
      <c r="I21" s="10">
        <f t="shared" si="1"/>
        <v>7185</v>
      </c>
      <c r="J21" s="57" t="s">
        <v>302</v>
      </c>
      <c r="K21" s="14" t="s">
        <v>49</v>
      </c>
    </row>
    <row r="22" spans="1:11" s="15" customFormat="1" x14ac:dyDescent="0.25">
      <c r="A22" s="13" t="s">
        <v>264</v>
      </c>
      <c r="B22" s="14" t="s">
        <v>265</v>
      </c>
      <c r="C22" s="13" t="s">
        <v>263</v>
      </c>
      <c r="D22" s="57" t="s">
        <v>308</v>
      </c>
      <c r="E22" s="13" t="s">
        <v>7</v>
      </c>
      <c r="F22" s="42">
        <v>3551</v>
      </c>
      <c r="G22" s="10">
        <f t="shared" si="3"/>
        <v>3693.04</v>
      </c>
      <c r="H22" s="10">
        <f t="shared" si="0"/>
        <v>11079.119999999999</v>
      </c>
      <c r="I22" s="10">
        <f t="shared" si="1"/>
        <v>10653</v>
      </c>
      <c r="J22" s="57" t="s">
        <v>301</v>
      </c>
      <c r="K22" s="14" t="s">
        <v>201</v>
      </c>
    </row>
    <row r="23" spans="1:11" s="15" customFormat="1" x14ac:dyDescent="0.25">
      <c r="A23" s="13" t="s">
        <v>177</v>
      </c>
      <c r="B23" s="14" t="s">
        <v>177</v>
      </c>
      <c r="C23" s="9" t="s">
        <v>176</v>
      </c>
      <c r="D23" s="57" t="s">
        <v>308</v>
      </c>
      <c r="E23" s="13" t="s">
        <v>7</v>
      </c>
      <c r="F23" s="42">
        <v>1000</v>
      </c>
      <c r="G23" s="10">
        <f t="shared" ref="G23:G24" si="4">SUM(F23*1.04)</f>
        <v>1040</v>
      </c>
      <c r="H23" s="10">
        <f t="shared" si="0"/>
        <v>3120</v>
      </c>
      <c r="I23" s="10">
        <f t="shared" si="1"/>
        <v>3000</v>
      </c>
      <c r="J23" s="57" t="s">
        <v>301</v>
      </c>
      <c r="K23" s="11" t="s">
        <v>201</v>
      </c>
    </row>
    <row r="24" spans="1:11" s="15" customFormat="1" x14ac:dyDescent="0.25">
      <c r="A24" s="13" t="s">
        <v>179</v>
      </c>
      <c r="B24" s="14" t="s">
        <v>180</v>
      </c>
      <c r="C24" s="9" t="s">
        <v>178</v>
      </c>
      <c r="D24" s="57" t="s">
        <v>308</v>
      </c>
      <c r="E24" s="13" t="s">
        <v>7</v>
      </c>
      <c r="F24" s="42">
        <v>1300</v>
      </c>
      <c r="G24" s="10">
        <f t="shared" si="4"/>
        <v>1352</v>
      </c>
      <c r="H24" s="10">
        <f t="shared" si="0"/>
        <v>4056</v>
      </c>
      <c r="I24" s="10">
        <f t="shared" si="1"/>
        <v>3900</v>
      </c>
      <c r="J24" s="57" t="s">
        <v>301</v>
      </c>
      <c r="K24" s="11" t="s">
        <v>201</v>
      </c>
    </row>
    <row r="25" spans="1:11" s="15" customFormat="1" x14ac:dyDescent="0.25">
      <c r="A25" s="13" t="s">
        <v>172</v>
      </c>
      <c r="B25" s="14" t="s">
        <v>173</v>
      </c>
      <c r="C25" s="9" t="s">
        <v>171</v>
      </c>
      <c r="D25" s="57" t="s">
        <v>307</v>
      </c>
      <c r="E25" s="13" t="s">
        <v>7</v>
      </c>
      <c r="F25" s="42">
        <v>57025</v>
      </c>
      <c r="G25" s="10">
        <f>SUM(F25*1.04)</f>
        <v>59306</v>
      </c>
      <c r="H25" s="10">
        <f>SUM(G25*3)</f>
        <v>177918</v>
      </c>
      <c r="I25" s="10">
        <f t="shared" si="1"/>
        <v>171075</v>
      </c>
      <c r="J25" s="57" t="s">
        <v>302</v>
      </c>
      <c r="K25" s="11" t="s">
        <v>69</v>
      </c>
    </row>
    <row r="26" spans="1:11" s="15" customFormat="1" x14ac:dyDescent="0.25">
      <c r="A26" s="13" t="s">
        <v>14</v>
      </c>
      <c r="B26" s="14" t="s">
        <v>15</v>
      </c>
      <c r="C26" s="13" t="s">
        <v>318</v>
      </c>
      <c r="D26" s="57" t="s">
        <v>307</v>
      </c>
      <c r="E26" s="13" t="s">
        <v>7</v>
      </c>
      <c r="F26" s="42">
        <v>2560</v>
      </c>
      <c r="G26" s="10">
        <f>SUM(F26*1.04)</f>
        <v>2662.4</v>
      </c>
      <c r="H26" s="10">
        <f t="shared" si="0"/>
        <v>7987.2000000000007</v>
      </c>
      <c r="I26" s="10">
        <f t="shared" si="1"/>
        <v>7680</v>
      </c>
      <c r="J26" s="57" t="s">
        <v>302</v>
      </c>
      <c r="K26" s="14" t="s">
        <v>49</v>
      </c>
    </row>
    <row r="27" spans="1:11" s="15" customFormat="1" x14ac:dyDescent="0.25">
      <c r="A27" s="9" t="s">
        <v>214</v>
      </c>
      <c r="B27" s="11" t="s">
        <v>214</v>
      </c>
      <c r="C27" s="9" t="s">
        <v>213</v>
      </c>
      <c r="D27" s="57" t="s">
        <v>308</v>
      </c>
      <c r="E27" s="9" t="s">
        <v>7</v>
      </c>
      <c r="F27" s="40">
        <v>13000</v>
      </c>
      <c r="G27" s="10">
        <f>SUM(F27*1.04)</f>
        <v>13520</v>
      </c>
      <c r="H27" s="10">
        <f t="shared" si="0"/>
        <v>40560</v>
      </c>
      <c r="I27" s="10">
        <f t="shared" si="1"/>
        <v>39000</v>
      </c>
      <c r="J27" s="57" t="s">
        <v>301</v>
      </c>
      <c r="K27" s="11" t="s">
        <v>215</v>
      </c>
    </row>
    <row r="28" spans="1:11" s="15" customFormat="1" x14ac:dyDescent="0.25">
      <c r="A28" s="13" t="s">
        <v>17</v>
      </c>
      <c r="B28" s="14" t="s">
        <v>17</v>
      </c>
      <c r="C28" s="13" t="s">
        <v>16</v>
      </c>
      <c r="D28" s="57" t="s">
        <v>307</v>
      </c>
      <c r="E28" s="13" t="s">
        <v>7</v>
      </c>
      <c r="F28" s="42">
        <v>2329</v>
      </c>
      <c r="G28" s="10">
        <f t="shared" ref="G28:G31" si="5">SUM(F28*1.04)</f>
        <v>2422.1600000000003</v>
      </c>
      <c r="H28" s="10">
        <f t="shared" si="0"/>
        <v>7266.4800000000014</v>
      </c>
      <c r="I28" s="10">
        <f t="shared" si="1"/>
        <v>6987</v>
      </c>
      <c r="J28" s="57" t="s">
        <v>302</v>
      </c>
      <c r="K28" s="14" t="s">
        <v>50</v>
      </c>
    </row>
    <row r="29" spans="1:11" s="15" customFormat="1" x14ac:dyDescent="0.25">
      <c r="A29" s="13" t="s">
        <v>55</v>
      </c>
      <c r="B29" s="14" t="s">
        <v>56</v>
      </c>
      <c r="C29" s="9" t="s">
        <v>54</v>
      </c>
      <c r="D29" s="57" t="s">
        <v>308</v>
      </c>
      <c r="E29" s="13" t="s">
        <v>7</v>
      </c>
      <c r="F29" s="44">
        <v>8400</v>
      </c>
      <c r="G29" s="10">
        <f t="shared" si="5"/>
        <v>8736</v>
      </c>
      <c r="H29" s="10">
        <f t="shared" si="0"/>
        <v>26208</v>
      </c>
      <c r="I29" s="10">
        <f t="shared" si="1"/>
        <v>25200</v>
      </c>
      <c r="J29" s="57" t="s">
        <v>301</v>
      </c>
      <c r="K29" s="14" t="s">
        <v>57</v>
      </c>
    </row>
    <row r="30" spans="1:11" s="15" customFormat="1" x14ac:dyDescent="0.25">
      <c r="A30" s="13" t="s">
        <v>100</v>
      </c>
      <c r="B30" s="14" t="s">
        <v>182</v>
      </c>
      <c r="C30" s="9" t="s">
        <v>181</v>
      </c>
      <c r="D30" s="57" t="s">
        <v>308</v>
      </c>
      <c r="E30" s="13" t="s">
        <v>7</v>
      </c>
      <c r="F30" s="42">
        <v>2070</v>
      </c>
      <c r="G30" s="10">
        <f t="shared" si="5"/>
        <v>2152.8000000000002</v>
      </c>
      <c r="H30" s="10">
        <f t="shared" si="0"/>
        <v>6458.4000000000005</v>
      </c>
      <c r="I30" s="10">
        <f t="shared" si="1"/>
        <v>6210</v>
      </c>
      <c r="J30" s="57" t="s">
        <v>301</v>
      </c>
      <c r="K30" s="11" t="s">
        <v>201</v>
      </c>
    </row>
    <row r="31" spans="1:11" s="15" customFormat="1" x14ac:dyDescent="0.25">
      <c r="A31" s="26" t="s">
        <v>19</v>
      </c>
      <c r="B31" s="32" t="s">
        <v>20</v>
      </c>
      <c r="C31" s="27" t="s">
        <v>18</v>
      </c>
      <c r="D31" s="57" t="s">
        <v>307</v>
      </c>
      <c r="E31" s="26" t="s">
        <v>7</v>
      </c>
      <c r="F31" s="45">
        <v>2155</v>
      </c>
      <c r="G31" s="10">
        <f t="shared" si="5"/>
        <v>2241.2000000000003</v>
      </c>
      <c r="H31" s="10">
        <f t="shared" si="0"/>
        <v>6723.6</v>
      </c>
      <c r="I31" s="28">
        <f t="shared" si="1"/>
        <v>6465</v>
      </c>
      <c r="J31" s="57" t="s">
        <v>302</v>
      </c>
      <c r="K31" s="29" t="s">
        <v>49</v>
      </c>
    </row>
    <row r="32" spans="1:11" s="15" customFormat="1" x14ac:dyDescent="0.25">
      <c r="A32" s="13" t="s">
        <v>267</v>
      </c>
      <c r="B32" s="14" t="s">
        <v>268</v>
      </c>
      <c r="C32" s="13" t="s">
        <v>266</v>
      </c>
      <c r="D32" s="57" t="s">
        <v>308</v>
      </c>
      <c r="E32" s="13" t="s">
        <v>7</v>
      </c>
      <c r="F32" s="42">
        <v>27116</v>
      </c>
      <c r="G32" s="10">
        <f>SUM(F32*1.04)</f>
        <v>28200.639999999999</v>
      </c>
      <c r="H32" s="10">
        <f t="shared" si="0"/>
        <v>84601.919999999998</v>
      </c>
      <c r="I32" s="10">
        <f t="shared" si="1"/>
        <v>81348</v>
      </c>
      <c r="J32" s="57" t="s">
        <v>301</v>
      </c>
      <c r="K32" s="11" t="s">
        <v>67</v>
      </c>
    </row>
    <row r="33" spans="1:11" s="15" customFormat="1" x14ac:dyDescent="0.25">
      <c r="A33" s="13" t="s">
        <v>21</v>
      </c>
      <c r="B33" s="14" t="s">
        <v>22</v>
      </c>
      <c r="C33" s="13" t="s">
        <v>289</v>
      </c>
      <c r="D33" s="57" t="s">
        <v>307</v>
      </c>
      <c r="E33" s="13" t="s">
        <v>3</v>
      </c>
      <c r="F33" s="42">
        <v>1700</v>
      </c>
      <c r="G33" s="10">
        <f t="shared" ref="G33:G35" si="6">SUM(F33*1.04)</f>
        <v>1768</v>
      </c>
      <c r="H33" s="10">
        <f t="shared" si="0"/>
        <v>5304</v>
      </c>
      <c r="I33" s="10">
        <f t="shared" si="1"/>
        <v>5100</v>
      </c>
      <c r="J33" s="57" t="s">
        <v>302</v>
      </c>
      <c r="K33" s="14" t="s">
        <v>50</v>
      </c>
    </row>
    <row r="34" spans="1:11" s="15" customFormat="1" x14ac:dyDescent="0.25">
      <c r="A34" s="13" t="s">
        <v>23</v>
      </c>
      <c r="B34" s="14" t="s">
        <v>24</v>
      </c>
      <c r="C34" s="13" t="s">
        <v>298</v>
      </c>
      <c r="D34" s="56" t="s">
        <v>310</v>
      </c>
      <c r="E34" s="13" t="s">
        <v>7</v>
      </c>
      <c r="F34" s="42">
        <v>3018</v>
      </c>
      <c r="G34" s="10">
        <f t="shared" si="6"/>
        <v>3138.7200000000003</v>
      </c>
      <c r="H34" s="10">
        <f t="shared" si="0"/>
        <v>9416.16</v>
      </c>
      <c r="I34" s="10">
        <f>SUM(F34*3)</f>
        <v>9054</v>
      </c>
      <c r="J34" s="56" t="s">
        <v>314</v>
      </c>
      <c r="K34" s="14" t="s">
        <v>49</v>
      </c>
    </row>
    <row r="35" spans="1:11" s="15" customFormat="1" x14ac:dyDescent="0.25">
      <c r="A35" s="9" t="s">
        <v>209</v>
      </c>
      <c r="B35" s="11" t="s">
        <v>287</v>
      </c>
      <c r="C35" s="9" t="s">
        <v>286</v>
      </c>
      <c r="D35" s="57" t="s">
        <v>308</v>
      </c>
      <c r="E35" s="9" t="s">
        <v>280</v>
      </c>
      <c r="F35" s="40">
        <v>4100</v>
      </c>
      <c r="G35" s="10">
        <f t="shared" si="6"/>
        <v>4264</v>
      </c>
      <c r="H35" s="10">
        <f t="shared" si="0"/>
        <v>12792</v>
      </c>
      <c r="I35" s="10">
        <f t="shared" si="1"/>
        <v>12300</v>
      </c>
      <c r="J35" s="57" t="s">
        <v>301</v>
      </c>
      <c r="K35" s="11" t="s">
        <v>283</v>
      </c>
    </row>
    <row r="36" spans="1:11" s="15" customFormat="1" ht="30" x14ac:dyDescent="0.25">
      <c r="A36" s="9" t="s">
        <v>209</v>
      </c>
      <c r="B36" s="11" t="s">
        <v>296</v>
      </c>
      <c r="C36" s="9" t="s">
        <v>290</v>
      </c>
      <c r="D36" s="57" t="s">
        <v>308</v>
      </c>
      <c r="E36" s="9" t="s">
        <v>280</v>
      </c>
      <c r="F36" s="40">
        <v>11500</v>
      </c>
      <c r="G36" s="10">
        <f>SUM(F36*1.04)</f>
        <v>11960</v>
      </c>
      <c r="H36" s="10">
        <f t="shared" si="0"/>
        <v>35880</v>
      </c>
      <c r="I36" s="10">
        <f t="shared" si="1"/>
        <v>34500</v>
      </c>
      <c r="J36" s="57" t="s">
        <v>301</v>
      </c>
      <c r="K36" s="11" t="s">
        <v>283</v>
      </c>
    </row>
    <row r="37" spans="1:11" s="15" customFormat="1" x14ac:dyDescent="0.25">
      <c r="A37" s="13" t="s">
        <v>25</v>
      </c>
      <c r="B37" s="14" t="s">
        <v>26</v>
      </c>
      <c r="C37" s="13" t="s">
        <v>288</v>
      </c>
      <c r="D37" s="57" t="s">
        <v>309</v>
      </c>
      <c r="E37" s="13" t="s">
        <v>7</v>
      </c>
      <c r="F37" s="42">
        <v>1913</v>
      </c>
      <c r="G37" s="10">
        <f t="shared" ref="G37:G38" si="7">SUM(F37*1.04)</f>
        <v>1989.52</v>
      </c>
      <c r="H37" s="10">
        <f t="shared" si="0"/>
        <v>5968.5599999999995</v>
      </c>
      <c r="I37" s="10">
        <f t="shared" si="1"/>
        <v>5739</v>
      </c>
      <c r="J37" s="57" t="s">
        <v>299</v>
      </c>
      <c r="K37" s="14" t="s">
        <v>48</v>
      </c>
    </row>
    <row r="38" spans="1:11" s="15" customFormat="1" x14ac:dyDescent="0.25">
      <c r="A38" s="13" t="s">
        <v>133</v>
      </c>
      <c r="B38" s="14" t="s">
        <v>134</v>
      </c>
      <c r="C38" s="13" t="s">
        <v>132</v>
      </c>
      <c r="D38" s="57" t="s">
        <v>308</v>
      </c>
      <c r="E38" s="13" t="s">
        <v>7</v>
      </c>
      <c r="F38" s="42">
        <v>1900</v>
      </c>
      <c r="G38" s="10">
        <f t="shared" si="7"/>
        <v>1976</v>
      </c>
      <c r="H38" s="10">
        <f t="shared" si="0"/>
        <v>5928</v>
      </c>
      <c r="I38" s="10">
        <f t="shared" si="1"/>
        <v>5700</v>
      </c>
      <c r="J38" s="57" t="s">
        <v>301</v>
      </c>
      <c r="K38" s="14" t="s">
        <v>131</v>
      </c>
    </row>
    <row r="39" spans="1:11" s="15" customFormat="1" x14ac:dyDescent="0.25">
      <c r="A39" s="13" t="s">
        <v>269</v>
      </c>
      <c r="B39" s="14" t="s">
        <v>271</v>
      </c>
      <c r="C39" s="13" t="s">
        <v>270</v>
      </c>
      <c r="D39" s="57" t="s">
        <v>311</v>
      </c>
      <c r="E39" s="13" t="s">
        <v>7</v>
      </c>
      <c r="F39" s="42">
        <v>32935</v>
      </c>
      <c r="G39" s="10">
        <f>SUM(F39*1.04)</f>
        <v>34252.400000000001</v>
      </c>
      <c r="H39" s="10">
        <f t="shared" si="0"/>
        <v>102757.20000000001</v>
      </c>
      <c r="I39" s="10">
        <f t="shared" si="1"/>
        <v>98805</v>
      </c>
      <c r="J39" s="57" t="s">
        <v>313</v>
      </c>
      <c r="K39" s="11" t="s">
        <v>272</v>
      </c>
    </row>
    <row r="40" spans="1:11" s="15" customFormat="1" x14ac:dyDescent="0.25">
      <c r="A40" s="13" t="s">
        <v>226</v>
      </c>
      <c r="B40" s="14" t="s">
        <v>227</v>
      </c>
      <c r="C40" s="9" t="s">
        <v>225</v>
      </c>
      <c r="D40" s="57" t="s">
        <v>308</v>
      </c>
      <c r="E40" s="13" t="s">
        <v>7</v>
      </c>
      <c r="F40" s="42">
        <v>9000</v>
      </c>
      <c r="G40" s="10">
        <f>SUM(F40*1.04)</f>
        <v>9360</v>
      </c>
      <c r="H40" s="10">
        <f t="shared" si="0"/>
        <v>28080</v>
      </c>
      <c r="I40" s="10">
        <f t="shared" si="1"/>
        <v>27000</v>
      </c>
      <c r="J40" s="57" t="s">
        <v>301</v>
      </c>
      <c r="K40" s="11" t="s">
        <v>228</v>
      </c>
    </row>
    <row r="41" spans="1:11" s="15" customFormat="1" x14ac:dyDescent="0.25">
      <c r="A41" s="13" t="s">
        <v>257</v>
      </c>
      <c r="B41" s="14" t="s">
        <v>258</v>
      </c>
      <c r="C41" s="13" t="s">
        <v>256</v>
      </c>
      <c r="D41" s="57" t="s">
        <v>308</v>
      </c>
      <c r="E41" s="13" t="s">
        <v>7</v>
      </c>
      <c r="F41" s="42">
        <v>10400</v>
      </c>
      <c r="G41" s="10">
        <f>SUM(F41*1.04)</f>
        <v>10816</v>
      </c>
      <c r="H41" s="10">
        <f t="shared" si="0"/>
        <v>32448</v>
      </c>
      <c r="I41" s="10">
        <f t="shared" si="1"/>
        <v>31200</v>
      </c>
      <c r="J41" s="57" t="s">
        <v>301</v>
      </c>
      <c r="K41" s="14" t="s">
        <v>259</v>
      </c>
    </row>
    <row r="42" spans="1:11" s="15" customFormat="1" x14ac:dyDescent="0.25">
      <c r="A42" s="13" t="s">
        <v>203</v>
      </c>
      <c r="B42" s="14" t="s">
        <v>204</v>
      </c>
      <c r="C42" s="13" t="s">
        <v>202</v>
      </c>
      <c r="D42" s="57" t="s">
        <v>316</v>
      </c>
      <c r="E42" s="13" t="s">
        <v>3</v>
      </c>
      <c r="F42" s="42">
        <v>7300</v>
      </c>
      <c r="G42" s="10">
        <f>SUM(F42*1.04)</f>
        <v>7592</v>
      </c>
      <c r="H42" s="10">
        <f t="shared" si="0"/>
        <v>22776</v>
      </c>
      <c r="I42" s="10">
        <v>14600</v>
      </c>
      <c r="J42" s="57" t="s">
        <v>300</v>
      </c>
      <c r="K42" s="14" t="s">
        <v>205</v>
      </c>
    </row>
    <row r="43" spans="1:11" s="15" customFormat="1" x14ac:dyDescent="0.25">
      <c r="A43" s="9" t="s">
        <v>141</v>
      </c>
      <c r="B43" s="11" t="s">
        <v>142</v>
      </c>
      <c r="C43" s="9" t="s">
        <v>140</v>
      </c>
      <c r="D43" s="57" t="s">
        <v>308</v>
      </c>
      <c r="E43" s="9" t="s">
        <v>7</v>
      </c>
      <c r="F43" s="40">
        <v>3000</v>
      </c>
      <c r="G43" s="10">
        <f t="shared" ref="G43:G45" si="8">SUM(F43*1.04)</f>
        <v>3120</v>
      </c>
      <c r="H43" s="10">
        <f t="shared" si="0"/>
        <v>9360</v>
      </c>
      <c r="I43" s="10">
        <f t="shared" si="1"/>
        <v>9000</v>
      </c>
      <c r="J43" s="57" t="s">
        <v>301</v>
      </c>
      <c r="K43" s="11" t="s">
        <v>143</v>
      </c>
    </row>
    <row r="44" spans="1:11" s="15" customFormat="1" x14ac:dyDescent="0.25">
      <c r="A44" s="13" t="s">
        <v>28</v>
      </c>
      <c r="B44" s="14" t="s">
        <v>29</v>
      </c>
      <c r="C44" s="13" t="s">
        <v>27</v>
      </c>
      <c r="D44" s="57" t="s">
        <v>307</v>
      </c>
      <c r="E44" s="13" t="s">
        <v>7</v>
      </c>
      <c r="F44" s="42">
        <v>1804</v>
      </c>
      <c r="G44" s="10">
        <f t="shared" si="8"/>
        <v>1876.16</v>
      </c>
      <c r="H44" s="10">
        <f t="shared" si="0"/>
        <v>5628.4800000000005</v>
      </c>
      <c r="I44" s="10">
        <f t="shared" si="1"/>
        <v>5412</v>
      </c>
      <c r="J44" s="57" t="s">
        <v>302</v>
      </c>
      <c r="K44" s="14" t="s">
        <v>49</v>
      </c>
    </row>
    <row r="45" spans="1:11" s="15" customFormat="1" x14ac:dyDescent="0.25">
      <c r="A45" s="16" t="s">
        <v>113</v>
      </c>
      <c r="B45" s="21" t="s">
        <v>114</v>
      </c>
      <c r="C45" s="16" t="s">
        <v>112</v>
      </c>
      <c r="D45" s="57" t="s">
        <v>308</v>
      </c>
      <c r="E45" s="16" t="s">
        <v>7</v>
      </c>
      <c r="F45" s="46">
        <v>3000</v>
      </c>
      <c r="G45" s="10">
        <f t="shared" si="8"/>
        <v>3120</v>
      </c>
      <c r="H45" s="10">
        <f t="shared" si="0"/>
        <v>9360</v>
      </c>
      <c r="I45" s="10">
        <f t="shared" si="1"/>
        <v>9000</v>
      </c>
      <c r="J45" s="57" t="s">
        <v>301</v>
      </c>
      <c r="K45" s="61" t="s">
        <v>111</v>
      </c>
    </row>
    <row r="46" spans="1:11" s="15" customFormat="1" x14ac:dyDescent="0.25">
      <c r="A46" s="16" t="s">
        <v>281</v>
      </c>
      <c r="B46" s="21" t="s">
        <v>282</v>
      </c>
      <c r="C46" s="9" t="s">
        <v>292</v>
      </c>
      <c r="D46" s="57" t="s">
        <v>307</v>
      </c>
      <c r="E46" s="16" t="s">
        <v>3</v>
      </c>
      <c r="F46" s="46">
        <v>6500</v>
      </c>
      <c r="G46" s="10">
        <f>SUM(F46*1.04)</f>
        <v>6760</v>
      </c>
      <c r="H46" s="10">
        <f t="shared" si="0"/>
        <v>20280</v>
      </c>
      <c r="I46" s="10">
        <f t="shared" si="1"/>
        <v>19500</v>
      </c>
      <c r="J46" s="57" t="s">
        <v>302</v>
      </c>
      <c r="K46" s="61" t="s">
        <v>284</v>
      </c>
    </row>
    <row r="47" spans="1:11" s="15" customFormat="1" x14ac:dyDescent="0.25">
      <c r="A47" s="13" t="s">
        <v>59</v>
      </c>
      <c r="B47" s="14" t="s">
        <v>60</v>
      </c>
      <c r="C47" s="13" t="s">
        <v>58</v>
      </c>
      <c r="D47" s="57" t="s">
        <v>308</v>
      </c>
      <c r="E47" s="13" t="s">
        <v>7</v>
      </c>
      <c r="F47" s="44">
        <v>3100</v>
      </c>
      <c r="G47" s="10">
        <f t="shared" ref="G47:G50" si="9">SUM(F47*1.04)</f>
        <v>3224</v>
      </c>
      <c r="H47" s="10">
        <f t="shared" si="0"/>
        <v>9672</v>
      </c>
      <c r="I47" s="10">
        <f t="shared" si="1"/>
        <v>9300</v>
      </c>
      <c r="J47" s="57" t="s">
        <v>301</v>
      </c>
      <c r="K47" s="14" t="s">
        <v>57</v>
      </c>
    </row>
    <row r="48" spans="1:11" s="15" customFormat="1" x14ac:dyDescent="0.25">
      <c r="A48" s="13" t="s">
        <v>102</v>
      </c>
      <c r="B48" s="14" t="s">
        <v>102</v>
      </c>
      <c r="C48" s="9" t="s">
        <v>101</v>
      </c>
      <c r="D48" s="57" t="s">
        <v>307</v>
      </c>
      <c r="E48" s="13" t="s">
        <v>3</v>
      </c>
      <c r="F48" s="44">
        <v>3500</v>
      </c>
      <c r="G48" s="10">
        <f t="shared" si="9"/>
        <v>3640</v>
      </c>
      <c r="H48" s="10">
        <f t="shared" si="0"/>
        <v>10920</v>
      </c>
      <c r="I48" s="10">
        <f t="shared" si="1"/>
        <v>10500</v>
      </c>
      <c r="J48" s="57" t="s">
        <v>302</v>
      </c>
      <c r="K48" s="11" t="s">
        <v>103</v>
      </c>
    </row>
    <row r="49" spans="1:11" s="15" customFormat="1" x14ac:dyDescent="0.25">
      <c r="A49" s="13" t="s">
        <v>78</v>
      </c>
      <c r="B49" s="14" t="s">
        <v>79</v>
      </c>
      <c r="C49" s="9" t="s">
        <v>77</v>
      </c>
      <c r="D49" s="57" t="s">
        <v>308</v>
      </c>
      <c r="E49" s="13" t="s">
        <v>7</v>
      </c>
      <c r="F49" s="44">
        <v>8100</v>
      </c>
      <c r="G49" s="10">
        <f t="shared" si="9"/>
        <v>8424</v>
      </c>
      <c r="H49" s="10">
        <f t="shared" si="0"/>
        <v>25272</v>
      </c>
      <c r="I49" s="10">
        <f t="shared" si="1"/>
        <v>24300</v>
      </c>
      <c r="J49" s="57" t="s">
        <v>301</v>
      </c>
      <c r="K49" s="14" t="s">
        <v>80</v>
      </c>
    </row>
    <row r="50" spans="1:11" s="15" customFormat="1" x14ac:dyDescent="0.25">
      <c r="A50" s="9" t="s">
        <v>218</v>
      </c>
      <c r="B50" s="11" t="s">
        <v>219</v>
      </c>
      <c r="C50" s="9" t="s">
        <v>217</v>
      </c>
      <c r="D50" s="57" t="s">
        <v>316</v>
      </c>
      <c r="E50" s="9" t="s">
        <v>7</v>
      </c>
      <c r="F50" s="40">
        <v>4000</v>
      </c>
      <c r="G50" s="10">
        <f t="shared" si="9"/>
        <v>4160</v>
      </c>
      <c r="H50" s="10">
        <f t="shared" si="0"/>
        <v>12480</v>
      </c>
      <c r="I50" s="10">
        <f t="shared" si="1"/>
        <v>12000</v>
      </c>
      <c r="J50" s="57" t="s">
        <v>300</v>
      </c>
      <c r="K50" s="11" t="s">
        <v>220</v>
      </c>
    </row>
    <row r="51" spans="1:11" s="15" customFormat="1" x14ac:dyDescent="0.25">
      <c r="A51" s="13" t="s">
        <v>168</v>
      </c>
      <c r="B51" s="14" t="s">
        <v>169</v>
      </c>
      <c r="C51" s="9" t="s">
        <v>167</v>
      </c>
      <c r="D51" s="57" t="s">
        <v>308</v>
      </c>
      <c r="E51" s="13" t="s">
        <v>7</v>
      </c>
      <c r="F51" s="42">
        <v>14965</v>
      </c>
      <c r="G51" s="10">
        <f>SUM(F51*1.04)</f>
        <v>15563.6</v>
      </c>
      <c r="H51" s="10">
        <f t="shared" si="0"/>
        <v>46690.8</v>
      </c>
      <c r="I51" s="10">
        <f t="shared" si="1"/>
        <v>44895</v>
      </c>
      <c r="J51" s="57" t="s">
        <v>301</v>
      </c>
      <c r="K51" s="14" t="s">
        <v>170</v>
      </c>
    </row>
    <row r="52" spans="1:11" s="15" customFormat="1" x14ac:dyDescent="0.25">
      <c r="A52" s="13" t="s">
        <v>234</v>
      </c>
      <c r="B52" s="14" t="s">
        <v>235</v>
      </c>
      <c r="C52" s="13" t="s">
        <v>233</v>
      </c>
      <c r="D52" s="57" t="s">
        <v>307</v>
      </c>
      <c r="E52" s="13" t="s">
        <v>7</v>
      </c>
      <c r="F52" s="42">
        <v>3000</v>
      </c>
      <c r="G52" s="10">
        <f t="shared" ref="G52:G55" si="10">SUM(F52*1.04)</f>
        <v>3120</v>
      </c>
      <c r="H52" s="10">
        <f t="shared" si="0"/>
        <v>9360</v>
      </c>
      <c r="I52" s="10">
        <f t="shared" si="1"/>
        <v>9000</v>
      </c>
      <c r="J52" s="57" t="s">
        <v>302</v>
      </c>
      <c r="K52" s="14" t="s">
        <v>111</v>
      </c>
    </row>
    <row r="53" spans="1:11" s="15" customFormat="1" x14ac:dyDescent="0.25">
      <c r="A53" s="13" t="s">
        <v>184</v>
      </c>
      <c r="B53" s="14" t="s">
        <v>185</v>
      </c>
      <c r="C53" s="9" t="s">
        <v>183</v>
      </c>
      <c r="D53" s="57" t="s">
        <v>308</v>
      </c>
      <c r="E53" s="13" t="s">
        <v>7</v>
      </c>
      <c r="F53" s="42">
        <v>3150</v>
      </c>
      <c r="G53" s="10">
        <f t="shared" si="10"/>
        <v>3276</v>
      </c>
      <c r="H53" s="10">
        <f t="shared" si="0"/>
        <v>9828</v>
      </c>
      <c r="I53" s="10">
        <f t="shared" si="1"/>
        <v>9450</v>
      </c>
      <c r="J53" s="57" t="s">
        <v>301</v>
      </c>
      <c r="K53" s="11" t="s">
        <v>201</v>
      </c>
    </row>
    <row r="54" spans="1:11" s="15" customFormat="1" x14ac:dyDescent="0.25">
      <c r="A54" s="13" t="s">
        <v>114</v>
      </c>
      <c r="B54" s="14" t="s">
        <v>175</v>
      </c>
      <c r="C54" s="9" t="s">
        <v>174</v>
      </c>
      <c r="D54" s="57" t="s">
        <v>308</v>
      </c>
      <c r="E54" s="13" t="s">
        <v>7</v>
      </c>
      <c r="F54" s="42">
        <v>4000</v>
      </c>
      <c r="G54" s="10">
        <f t="shared" si="10"/>
        <v>4160</v>
      </c>
      <c r="H54" s="10">
        <f t="shared" si="0"/>
        <v>12480</v>
      </c>
      <c r="I54" s="10">
        <f t="shared" si="1"/>
        <v>12000</v>
      </c>
      <c r="J54" s="57" t="s">
        <v>301</v>
      </c>
      <c r="K54" s="14" t="s">
        <v>157</v>
      </c>
    </row>
    <row r="55" spans="1:11" s="15" customFormat="1" ht="20.25" customHeight="1" x14ac:dyDescent="0.25">
      <c r="A55" s="9" t="s">
        <v>82</v>
      </c>
      <c r="B55" s="11" t="s">
        <v>82</v>
      </c>
      <c r="C55" s="9" t="s">
        <v>216</v>
      </c>
      <c r="D55" s="57" t="s">
        <v>308</v>
      </c>
      <c r="E55" s="9" t="s">
        <v>7</v>
      </c>
      <c r="F55" s="40">
        <v>7282</v>
      </c>
      <c r="G55" s="10">
        <f t="shared" si="10"/>
        <v>7573.2800000000007</v>
      </c>
      <c r="H55" s="10">
        <f t="shared" si="0"/>
        <v>22719.840000000004</v>
      </c>
      <c r="I55" s="10">
        <f t="shared" si="1"/>
        <v>21846</v>
      </c>
      <c r="J55" s="57" t="s">
        <v>301</v>
      </c>
      <c r="K55" s="11" t="s">
        <v>170</v>
      </c>
    </row>
    <row r="56" spans="1:11" s="15" customFormat="1" x14ac:dyDescent="0.25">
      <c r="A56" s="13" t="s">
        <v>82</v>
      </c>
      <c r="B56" s="14" t="s">
        <v>83</v>
      </c>
      <c r="C56" s="9" t="s">
        <v>81</v>
      </c>
      <c r="D56" s="57" t="s">
        <v>308</v>
      </c>
      <c r="E56" s="13" t="s">
        <v>7</v>
      </c>
      <c r="F56" s="42">
        <v>14015</v>
      </c>
      <c r="G56" s="10">
        <f t="shared" ref="G56:G61" si="11">SUM(F56*1.04)</f>
        <v>14575.6</v>
      </c>
      <c r="H56" s="10">
        <f t="shared" si="0"/>
        <v>43726.8</v>
      </c>
      <c r="I56" s="10">
        <f t="shared" si="1"/>
        <v>42045</v>
      </c>
      <c r="J56" s="57" t="s">
        <v>301</v>
      </c>
      <c r="K56" s="11" t="s">
        <v>73</v>
      </c>
    </row>
    <row r="57" spans="1:11" s="15" customFormat="1" x14ac:dyDescent="0.25">
      <c r="A57" s="13" t="s">
        <v>151</v>
      </c>
      <c r="B57" s="14" t="s">
        <v>152</v>
      </c>
      <c r="C57" s="9" t="s">
        <v>150</v>
      </c>
      <c r="D57" s="57" t="s">
        <v>308</v>
      </c>
      <c r="E57" s="13" t="s">
        <v>7</v>
      </c>
      <c r="F57" s="42">
        <v>21089</v>
      </c>
      <c r="G57" s="10">
        <f t="shared" si="11"/>
        <v>21932.560000000001</v>
      </c>
      <c r="H57" s="10">
        <f t="shared" si="0"/>
        <v>65797.680000000008</v>
      </c>
      <c r="I57" s="10">
        <f t="shared" si="1"/>
        <v>63267</v>
      </c>
      <c r="J57" s="57" t="s">
        <v>301</v>
      </c>
      <c r="K57" s="14" t="s">
        <v>153</v>
      </c>
    </row>
    <row r="58" spans="1:11" s="15" customFormat="1" x14ac:dyDescent="0.25">
      <c r="A58" s="13" t="s">
        <v>30</v>
      </c>
      <c r="B58" s="14" t="s">
        <v>31</v>
      </c>
      <c r="C58" s="13" t="s">
        <v>291</v>
      </c>
      <c r="D58" s="57" t="s">
        <v>311</v>
      </c>
      <c r="E58" s="13" t="s">
        <v>7</v>
      </c>
      <c r="F58" s="42">
        <v>6100</v>
      </c>
      <c r="G58" s="10">
        <f t="shared" si="11"/>
        <v>6344</v>
      </c>
      <c r="H58" s="10">
        <f t="shared" si="0"/>
        <v>19032</v>
      </c>
      <c r="I58" s="10">
        <f t="shared" si="1"/>
        <v>18300</v>
      </c>
      <c r="J58" s="57" t="s">
        <v>313</v>
      </c>
      <c r="K58" s="14" t="s">
        <v>50</v>
      </c>
    </row>
    <row r="59" spans="1:11" s="15" customFormat="1" x14ac:dyDescent="0.25">
      <c r="A59" s="13" t="s">
        <v>87</v>
      </c>
      <c r="B59" s="14" t="s">
        <v>88</v>
      </c>
      <c r="C59" s="9" t="s">
        <v>86</v>
      </c>
      <c r="D59" s="57" t="s">
        <v>308</v>
      </c>
      <c r="E59" s="13" t="s">
        <v>7</v>
      </c>
      <c r="F59" s="42">
        <v>16600</v>
      </c>
      <c r="G59" s="10">
        <f t="shared" si="11"/>
        <v>17264</v>
      </c>
      <c r="H59" s="10">
        <f t="shared" si="0"/>
        <v>51792</v>
      </c>
      <c r="I59" s="10">
        <f t="shared" si="1"/>
        <v>49800</v>
      </c>
      <c r="J59" s="57" t="s">
        <v>301</v>
      </c>
      <c r="K59" s="14" t="s">
        <v>89</v>
      </c>
    </row>
    <row r="60" spans="1:11" s="15" customFormat="1" x14ac:dyDescent="0.25">
      <c r="A60" s="13" t="s">
        <v>187</v>
      </c>
      <c r="B60" s="14" t="s">
        <v>187</v>
      </c>
      <c r="C60" s="9" t="s">
        <v>186</v>
      </c>
      <c r="D60" s="57" t="s">
        <v>308</v>
      </c>
      <c r="E60" s="13" t="s">
        <v>7</v>
      </c>
      <c r="F60" s="42">
        <v>1659</v>
      </c>
      <c r="G60" s="10">
        <f t="shared" si="11"/>
        <v>1725.3600000000001</v>
      </c>
      <c r="H60" s="10">
        <f t="shared" si="0"/>
        <v>5176.08</v>
      </c>
      <c r="I60" s="10">
        <f t="shared" si="1"/>
        <v>4977</v>
      </c>
      <c r="J60" s="57" t="s">
        <v>301</v>
      </c>
      <c r="K60" s="11" t="s">
        <v>201</v>
      </c>
    </row>
    <row r="61" spans="1:11" s="15" customFormat="1" x14ac:dyDescent="0.25">
      <c r="A61" s="13" t="s">
        <v>85</v>
      </c>
      <c r="B61" s="14" t="s">
        <v>85</v>
      </c>
      <c r="C61" s="13" t="s">
        <v>84</v>
      </c>
      <c r="D61" s="57" t="s">
        <v>307</v>
      </c>
      <c r="E61" s="13" t="s">
        <v>7</v>
      </c>
      <c r="F61" s="42">
        <v>4510</v>
      </c>
      <c r="G61" s="10">
        <f t="shared" si="11"/>
        <v>4690.4000000000005</v>
      </c>
      <c r="H61" s="10">
        <f t="shared" si="0"/>
        <v>14071.2</v>
      </c>
      <c r="I61" s="10">
        <f t="shared" si="1"/>
        <v>13530</v>
      </c>
      <c r="J61" s="57" t="s">
        <v>302</v>
      </c>
      <c r="K61" s="11" t="s">
        <v>73</v>
      </c>
    </row>
    <row r="62" spans="1:11" s="15" customFormat="1" x14ac:dyDescent="0.25">
      <c r="A62" s="26" t="s">
        <v>32</v>
      </c>
      <c r="B62" s="29" t="s">
        <v>33</v>
      </c>
      <c r="C62" s="13" t="s">
        <v>297</v>
      </c>
      <c r="D62" s="57" t="s">
        <v>309</v>
      </c>
      <c r="E62" s="26" t="s">
        <v>7</v>
      </c>
      <c r="F62" s="42">
        <v>3000</v>
      </c>
      <c r="G62" s="10">
        <f t="shared" ref="G62" si="12">SUM(F62*1.04)</f>
        <v>3120</v>
      </c>
      <c r="H62" s="10">
        <f t="shared" si="0"/>
        <v>9360</v>
      </c>
      <c r="I62" s="10">
        <f t="shared" si="1"/>
        <v>9000</v>
      </c>
      <c r="J62" s="57" t="s">
        <v>299</v>
      </c>
      <c r="K62" s="29" t="s">
        <v>49</v>
      </c>
    </row>
    <row r="63" spans="1:11" s="15" customFormat="1" ht="19.5" customHeight="1" x14ac:dyDescent="0.25">
      <c r="A63" s="13" t="s">
        <v>155</v>
      </c>
      <c r="B63" s="14" t="s">
        <v>156</v>
      </c>
      <c r="C63" s="9" t="s">
        <v>154</v>
      </c>
      <c r="D63" s="57" t="s">
        <v>308</v>
      </c>
      <c r="E63" s="13" t="s">
        <v>7</v>
      </c>
      <c r="F63" s="42">
        <v>7200</v>
      </c>
      <c r="G63" s="10">
        <f t="shared" ref="G63:G69" si="13">SUM(F63*1.04)</f>
        <v>7488</v>
      </c>
      <c r="H63" s="10">
        <f t="shared" si="0"/>
        <v>22464</v>
      </c>
      <c r="I63" s="10">
        <f t="shared" si="1"/>
        <v>21600</v>
      </c>
      <c r="J63" s="57" t="s">
        <v>301</v>
      </c>
      <c r="K63" s="14" t="s">
        <v>157</v>
      </c>
    </row>
    <row r="64" spans="1:11" s="15" customFormat="1" x14ac:dyDescent="0.25">
      <c r="A64" s="13" t="s">
        <v>35</v>
      </c>
      <c r="B64" s="14" t="s">
        <v>36</v>
      </c>
      <c r="C64" s="13" t="s">
        <v>34</v>
      </c>
      <c r="D64" s="57" t="s">
        <v>307</v>
      </c>
      <c r="E64" s="13" t="s">
        <v>7</v>
      </c>
      <c r="F64" s="42">
        <v>4974</v>
      </c>
      <c r="G64" s="10">
        <f t="shared" si="13"/>
        <v>5172.96</v>
      </c>
      <c r="H64" s="10">
        <f t="shared" si="0"/>
        <v>15518.880000000001</v>
      </c>
      <c r="I64" s="10">
        <f t="shared" si="1"/>
        <v>14922</v>
      </c>
      <c r="J64" s="57" t="s">
        <v>302</v>
      </c>
      <c r="K64" s="14" t="s">
        <v>49</v>
      </c>
    </row>
    <row r="65" spans="1:11" s="15" customFormat="1" x14ac:dyDescent="0.25">
      <c r="A65" s="13" t="s">
        <v>65</v>
      </c>
      <c r="B65" s="14" t="s">
        <v>66</v>
      </c>
      <c r="C65" s="9" t="s">
        <v>64</v>
      </c>
      <c r="D65" s="57" t="s">
        <v>308</v>
      </c>
      <c r="E65" s="13" t="s">
        <v>3</v>
      </c>
      <c r="F65" s="42">
        <v>3300</v>
      </c>
      <c r="G65" s="10">
        <f t="shared" si="13"/>
        <v>3432</v>
      </c>
      <c r="H65" s="10">
        <f t="shared" si="0"/>
        <v>10296</v>
      </c>
      <c r="I65" s="10">
        <f t="shared" si="1"/>
        <v>9900</v>
      </c>
      <c r="J65" s="57" t="s">
        <v>301</v>
      </c>
      <c r="K65" s="14" t="s">
        <v>67</v>
      </c>
    </row>
    <row r="66" spans="1:11" s="15" customFormat="1" x14ac:dyDescent="0.25">
      <c r="A66" s="9" t="s">
        <v>97</v>
      </c>
      <c r="B66" s="11" t="s">
        <v>98</v>
      </c>
      <c r="C66" s="9" t="s">
        <v>279</v>
      </c>
      <c r="D66" s="57" t="s">
        <v>311</v>
      </c>
      <c r="E66" s="9" t="s">
        <v>7</v>
      </c>
      <c r="F66" s="40">
        <v>34297</v>
      </c>
      <c r="G66" s="10">
        <f t="shared" si="13"/>
        <v>35668.880000000005</v>
      </c>
      <c r="H66" s="10">
        <f t="shared" si="0"/>
        <v>107006.64000000001</v>
      </c>
      <c r="I66" s="10">
        <f t="shared" si="1"/>
        <v>102891</v>
      </c>
      <c r="J66" s="57" t="s">
        <v>313</v>
      </c>
      <c r="K66" s="11" t="s">
        <v>93</v>
      </c>
    </row>
    <row r="67" spans="1:11" s="15" customFormat="1" x14ac:dyDescent="0.25">
      <c r="A67" s="9" t="s">
        <v>230</v>
      </c>
      <c r="B67" s="11" t="s">
        <v>231</v>
      </c>
      <c r="C67" s="9" t="s">
        <v>229</v>
      </c>
      <c r="D67" s="57" t="s">
        <v>307</v>
      </c>
      <c r="E67" s="9" t="s">
        <v>3</v>
      </c>
      <c r="F67" s="40">
        <v>3100</v>
      </c>
      <c r="G67" s="10">
        <f t="shared" si="13"/>
        <v>3224</v>
      </c>
      <c r="H67" s="10">
        <f t="shared" si="0"/>
        <v>9672</v>
      </c>
      <c r="I67" s="10">
        <f t="shared" si="1"/>
        <v>9300</v>
      </c>
      <c r="J67" s="57" t="s">
        <v>302</v>
      </c>
      <c r="K67" s="11" t="s">
        <v>232</v>
      </c>
    </row>
    <row r="68" spans="1:11" s="15" customFormat="1" x14ac:dyDescent="0.25">
      <c r="A68" s="13" t="s">
        <v>38</v>
      </c>
      <c r="B68" s="14" t="s">
        <v>39</v>
      </c>
      <c r="C68" s="13" t="s">
        <v>37</v>
      </c>
      <c r="D68" s="57" t="s">
        <v>307</v>
      </c>
      <c r="E68" s="13" t="s">
        <v>3</v>
      </c>
      <c r="F68" s="42">
        <v>1470</v>
      </c>
      <c r="G68" s="10">
        <f t="shared" si="13"/>
        <v>1528.8</v>
      </c>
      <c r="H68" s="10">
        <f t="shared" si="0"/>
        <v>4586.3999999999996</v>
      </c>
      <c r="I68" s="10">
        <f t="shared" si="1"/>
        <v>4410</v>
      </c>
      <c r="J68" s="57" t="s">
        <v>302</v>
      </c>
      <c r="K68" s="14" t="s">
        <v>49</v>
      </c>
    </row>
    <row r="69" spans="1:11" s="15" customFormat="1" x14ac:dyDescent="0.25">
      <c r="A69" s="13" t="s">
        <v>189</v>
      </c>
      <c r="B69" s="14" t="s">
        <v>190</v>
      </c>
      <c r="C69" s="9" t="s">
        <v>188</v>
      </c>
      <c r="D69" s="57" t="s">
        <v>308</v>
      </c>
      <c r="E69" s="13" t="s">
        <v>7</v>
      </c>
      <c r="F69" s="42">
        <v>3013</v>
      </c>
      <c r="G69" s="10">
        <f t="shared" si="13"/>
        <v>3133.52</v>
      </c>
      <c r="H69" s="10">
        <f t="shared" si="0"/>
        <v>9400.56</v>
      </c>
      <c r="I69" s="10">
        <f t="shared" si="1"/>
        <v>9039</v>
      </c>
      <c r="J69" s="57" t="s">
        <v>301</v>
      </c>
      <c r="K69" s="11" t="s">
        <v>201</v>
      </c>
    </row>
    <row r="70" spans="1:11" s="15" customFormat="1" ht="21" customHeight="1" x14ac:dyDescent="0.25">
      <c r="A70" s="13" t="s">
        <v>61</v>
      </c>
      <c r="B70" s="14" t="s">
        <v>62</v>
      </c>
      <c r="C70" s="9" t="s">
        <v>320</v>
      </c>
      <c r="D70" s="56" t="s">
        <v>312</v>
      </c>
      <c r="E70" s="13" t="s">
        <v>3</v>
      </c>
      <c r="F70" s="42">
        <v>3500</v>
      </c>
      <c r="G70" s="10">
        <f t="shared" ref="G70:G84" si="14">SUM(F70*1.04)</f>
        <v>3640</v>
      </c>
      <c r="H70" s="10">
        <f t="shared" si="0"/>
        <v>10920</v>
      </c>
      <c r="I70" s="10">
        <f t="shared" si="1"/>
        <v>10500</v>
      </c>
      <c r="J70" s="56" t="s">
        <v>315</v>
      </c>
      <c r="K70" s="14" t="s">
        <v>63</v>
      </c>
    </row>
    <row r="71" spans="1:11" s="15" customFormat="1" x14ac:dyDescent="0.25">
      <c r="A71" s="13" t="s">
        <v>165</v>
      </c>
      <c r="B71" s="14" t="s">
        <v>192</v>
      </c>
      <c r="C71" s="9" t="s">
        <v>191</v>
      </c>
      <c r="D71" s="57" t="s">
        <v>308</v>
      </c>
      <c r="E71" s="13" t="s">
        <v>7</v>
      </c>
      <c r="F71" s="42">
        <v>381</v>
      </c>
      <c r="G71" s="10">
        <f t="shared" si="14"/>
        <v>396.24</v>
      </c>
      <c r="H71" s="10">
        <f t="shared" si="0"/>
        <v>1188.72</v>
      </c>
      <c r="I71" s="10">
        <f t="shared" si="1"/>
        <v>1143</v>
      </c>
      <c r="J71" s="57" t="s">
        <v>301</v>
      </c>
      <c r="K71" s="11" t="s">
        <v>201</v>
      </c>
    </row>
    <row r="72" spans="1:11" s="15" customFormat="1" x14ac:dyDescent="0.25">
      <c r="A72" s="18" t="s">
        <v>161</v>
      </c>
      <c r="B72" s="20" t="s">
        <v>161</v>
      </c>
      <c r="C72" s="19" t="s">
        <v>160</v>
      </c>
      <c r="D72" s="57" t="s">
        <v>307</v>
      </c>
      <c r="E72" s="18" t="s">
        <v>3</v>
      </c>
      <c r="F72" s="46">
        <v>2370</v>
      </c>
      <c r="G72" s="10">
        <f t="shared" si="14"/>
        <v>2464.8000000000002</v>
      </c>
      <c r="H72" s="10">
        <f t="shared" si="0"/>
        <v>7394.4000000000005</v>
      </c>
      <c r="I72" s="10">
        <f t="shared" si="1"/>
        <v>7110</v>
      </c>
      <c r="J72" s="57" t="s">
        <v>302</v>
      </c>
      <c r="K72" s="20" t="s">
        <v>162</v>
      </c>
    </row>
    <row r="73" spans="1:11" s="15" customFormat="1" x14ac:dyDescent="0.25">
      <c r="A73" s="16" t="s">
        <v>116</v>
      </c>
      <c r="B73" s="21" t="s">
        <v>117</v>
      </c>
      <c r="C73" s="16" t="s">
        <v>115</v>
      </c>
      <c r="D73" s="57" t="s">
        <v>307</v>
      </c>
      <c r="E73" s="16" t="s">
        <v>3</v>
      </c>
      <c r="F73" s="46">
        <v>3500</v>
      </c>
      <c r="G73" s="10">
        <f t="shared" si="14"/>
        <v>3640</v>
      </c>
      <c r="H73" s="10">
        <f t="shared" ref="H73:H96" si="15">SUM(G73*3)</f>
        <v>10920</v>
      </c>
      <c r="I73" s="10">
        <f t="shared" si="1"/>
        <v>10500</v>
      </c>
      <c r="J73" s="57" t="s">
        <v>302</v>
      </c>
      <c r="K73" s="61" t="s">
        <v>118</v>
      </c>
    </row>
    <row r="74" spans="1:11" s="15" customFormat="1" x14ac:dyDescent="0.25">
      <c r="A74" s="16" t="s">
        <v>120</v>
      </c>
      <c r="B74" s="21" t="s">
        <v>121</v>
      </c>
      <c r="C74" s="16" t="s">
        <v>119</v>
      </c>
      <c r="D74" s="57" t="s">
        <v>308</v>
      </c>
      <c r="E74" s="16" t="s">
        <v>7</v>
      </c>
      <c r="F74" s="46">
        <v>4500</v>
      </c>
      <c r="G74" s="10">
        <f t="shared" si="14"/>
        <v>4680</v>
      </c>
      <c r="H74" s="10">
        <f t="shared" si="15"/>
        <v>14040</v>
      </c>
      <c r="I74" s="10">
        <f t="shared" ref="I74:I96" si="16">SUM(F74*3)</f>
        <v>13500</v>
      </c>
      <c r="J74" s="57" t="s">
        <v>301</v>
      </c>
      <c r="K74" s="61" t="s">
        <v>111</v>
      </c>
    </row>
    <row r="75" spans="1:11" s="15" customFormat="1" x14ac:dyDescent="0.25">
      <c r="A75" s="16" t="s">
        <v>123</v>
      </c>
      <c r="B75" s="21" t="s">
        <v>124</v>
      </c>
      <c r="C75" s="16" t="s">
        <v>122</v>
      </c>
      <c r="D75" s="57" t="s">
        <v>307</v>
      </c>
      <c r="E75" s="16" t="s">
        <v>3</v>
      </c>
      <c r="F75" s="46">
        <v>3500</v>
      </c>
      <c r="G75" s="10">
        <f t="shared" si="14"/>
        <v>3640</v>
      </c>
      <c r="H75" s="10">
        <f t="shared" si="15"/>
        <v>10920</v>
      </c>
      <c r="I75" s="10">
        <f t="shared" si="16"/>
        <v>10500</v>
      </c>
      <c r="J75" s="57" t="s">
        <v>302</v>
      </c>
      <c r="K75" s="61" t="s">
        <v>111</v>
      </c>
    </row>
    <row r="76" spans="1:11" s="15" customFormat="1" x14ac:dyDescent="0.25">
      <c r="A76" s="13" t="s">
        <v>136</v>
      </c>
      <c r="B76" s="14" t="s">
        <v>137</v>
      </c>
      <c r="C76" s="13" t="s">
        <v>135</v>
      </c>
      <c r="D76" s="57" t="s">
        <v>308</v>
      </c>
      <c r="E76" s="13" t="s">
        <v>7</v>
      </c>
      <c r="F76" s="42">
        <v>5967</v>
      </c>
      <c r="G76" s="10">
        <f t="shared" si="14"/>
        <v>6205.68</v>
      </c>
      <c r="H76" s="10">
        <f t="shared" si="15"/>
        <v>18617.04</v>
      </c>
      <c r="I76" s="10">
        <f t="shared" si="16"/>
        <v>17901</v>
      </c>
      <c r="J76" s="57" t="s">
        <v>301</v>
      </c>
      <c r="K76" s="14" t="s">
        <v>131</v>
      </c>
    </row>
    <row r="77" spans="1:11" s="15" customFormat="1" x14ac:dyDescent="0.25">
      <c r="A77" s="13" t="s">
        <v>40</v>
      </c>
      <c r="B77" s="14" t="s">
        <v>41</v>
      </c>
      <c r="C77" s="13" t="s">
        <v>319</v>
      </c>
      <c r="D77" s="57" t="s">
        <v>307</v>
      </c>
      <c r="E77" s="13" t="s">
        <v>3</v>
      </c>
      <c r="F77" s="42">
        <v>2357</v>
      </c>
      <c r="G77" s="10">
        <f t="shared" si="14"/>
        <v>2451.2800000000002</v>
      </c>
      <c r="H77" s="10">
        <f t="shared" si="15"/>
        <v>7353.84</v>
      </c>
      <c r="I77" s="10">
        <f t="shared" si="16"/>
        <v>7071</v>
      </c>
      <c r="J77" s="57" t="s">
        <v>302</v>
      </c>
      <c r="K77" s="14" t="s">
        <v>51</v>
      </c>
    </row>
    <row r="78" spans="1:11" s="15" customFormat="1" x14ac:dyDescent="0.25">
      <c r="A78" s="13" t="s">
        <v>164</v>
      </c>
      <c r="B78" s="14" t="s">
        <v>165</v>
      </c>
      <c r="C78" s="9" t="s">
        <v>163</v>
      </c>
      <c r="D78" s="57" t="s">
        <v>307</v>
      </c>
      <c r="E78" s="13" t="s">
        <v>3</v>
      </c>
      <c r="F78" s="42">
        <v>3500</v>
      </c>
      <c r="G78" s="10">
        <f t="shared" si="14"/>
        <v>3640</v>
      </c>
      <c r="H78" s="10">
        <f t="shared" si="15"/>
        <v>10920</v>
      </c>
      <c r="I78" s="10">
        <f t="shared" si="16"/>
        <v>10500</v>
      </c>
      <c r="J78" s="57" t="s">
        <v>302</v>
      </c>
      <c r="K78" s="14" t="s">
        <v>212</v>
      </c>
    </row>
    <row r="79" spans="1:11" s="15" customFormat="1" x14ac:dyDescent="0.25">
      <c r="A79" s="13" t="s">
        <v>194</v>
      </c>
      <c r="B79" s="14" t="s">
        <v>195</v>
      </c>
      <c r="C79" s="9" t="s">
        <v>193</v>
      </c>
      <c r="D79" s="57" t="s">
        <v>308</v>
      </c>
      <c r="E79" s="13" t="s">
        <v>7</v>
      </c>
      <c r="F79" s="42">
        <v>4883</v>
      </c>
      <c r="G79" s="10">
        <f t="shared" si="14"/>
        <v>5078.3200000000006</v>
      </c>
      <c r="H79" s="10">
        <f t="shared" si="15"/>
        <v>15234.960000000003</v>
      </c>
      <c r="I79" s="10">
        <f t="shared" si="16"/>
        <v>14649</v>
      </c>
      <c r="J79" s="57" t="s">
        <v>301</v>
      </c>
      <c r="K79" s="11" t="s">
        <v>201</v>
      </c>
    </row>
    <row r="80" spans="1:11" s="15" customFormat="1" x14ac:dyDescent="0.25">
      <c r="A80" s="13" t="s">
        <v>197</v>
      </c>
      <c r="B80" s="14" t="s">
        <v>198</v>
      </c>
      <c r="C80" s="9" t="s">
        <v>196</v>
      </c>
      <c r="D80" s="57" t="s">
        <v>308</v>
      </c>
      <c r="E80" s="13" t="s">
        <v>7</v>
      </c>
      <c r="F80" s="42">
        <v>2080</v>
      </c>
      <c r="G80" s="10">
        <f t="shared" si="14"/>
        <v>2163.2000000000003</v>
      </c>
      <c r="H80" s="10">
        <f t="shared" si="15"/>
        <v>6489.6</v>
      </c>
      <c r="I80" s="10">
        <f t="shared" si="16"/>
        <v>6240</v>
      </c>
      <c r="J80" s="57" t="s">
        <v>301</v>
      </c>
      <c r="K80" s="11" t="s">
        <v>201</v>
      </c>
    </row>
    <row r="81" spans="1:11" s="15" customFormat="1" x14ac:dyDescent="0.25">
      <c r="A81" s="13" t="s">
        <v>56</v>
      </c>
      <c r="B81" s="14" t="s">
        <v>200</v>
      </c>
      <c r="C81" s="9" t="s">
        <v>199</v>
      </c>
      <c r="D81" s="57" t="s">
        <v>308</v>
      </c>
      <c r="E81" s="13" t="s">
        <v>7</v>
      </c>
      <c r="F81" s="42">
        <v>1894</v>
      </c>
      <c r="G81" s="10">
        <f t="shared" si="14"/>
        <v>1969.76</v>
      </c>
      <c r="H81" s="10">
        <f t="shared" si="15"/>
        <v>5909.28</v>
      </c>
      <c r="I81" s="10">
        <f t="shared" si="16"/>
        <v>5682</v>
      </c>
      <c r="J81" s="57" t="s">
        <v>301</v>
      </c>
      <c r="K81" s="11" t="s">
        <v>201</v>
      </c>
    </row>
    <row r="82" spans="1:11" s="15" customFormat="1" x14ac:dyDescent="0.25">
      <c r="A82" s="13" t="s">
        <v>43</v>
      </c>
      <c r="B82" s="14" t="s">
        <v>44</v>
      </c>
      <c r="C82" s="13" t="s">
        <v>42</v>
      </c>
      <c r="D82" s="57" t="s">
        <v>307</v>
      </c>
      <c r="E82" s="13" t="s">
        <v>7</v>
      </c>
      <c r="F82" s="42">
        <v>2855</v>
      </c>
      <c r="G82" s="10">
        <f t="shared" si="14"/>
        <v>2969.2000000000003</v>
      </c>
      <c r="H82" s="10">
        <f t="shared" si="15"/>
        <v>8907.6</v>
      </c>
      <c r="I82" s="10">
        <f t="shared" si="16"/>
        <v>8565</v>
      </c>
      <c r="J82" s="57" t="s">
        <v>302</v>
      </c>
      <c r="K82" s="14" t="s">
        <v>52</v>
      </c>
    </row>
    <row r="83" spans="1:11" s="15" customFormat="1" x14ac:dyDescent="0.25">
      <c r="A83" s="13" t="s">
        <v>261</v>
      </c>
      <c r="B83" s="14" t="s">
        <v>262</v>
      </c>
      <c r="C83" s="13" t="s">
        <v>260</v>
      </c>
      <c r="D83" s="57" t="s">
        <v>308</v>
      </c>
      <c r="E83" s="13" t="s">
        <v>7</v>
      </c>
      <c r="F83" s="42">
        <v>6000</v>
      </c>
      <c r="G83" s="10">
        <f t="shared" si="14"/>
        <v>6240</v>
      </c>
      <c r="H83" s="10">
        <f t="shared" si="15"/>
        <v>18720</v>
      </c>
      <c r="I83" s="10">
        <f t="shared" si="16"/>
        <v>18000</v>
      </c>
      <c r="J83" s="57" t="s">
        <v>301</v>
      </c>
      <c r="K83" s="14" t="s">
        <v>57</v>
      </c>
    </row>
    <row r="84" spans="1:11" s="15" customFormat="1" x14ac:dyDescent="0.25">
      <c r="A84" s="13" t="s">
        <v>46</v>
      </c>
      <c r="B84" s="14" t="s">
        <v>47</v>
      </c>
      <c r="C84" s="13" t="s">
        <v>45</v>
      </c>
      <c r="D84" s="57" t="s">
        <v>307</v>
      </c>
      <c r="E84" s="13" t="s">
        <v>7</v>
      </c>
      <c r="F84" s="42">
        <v>4972</v>
      </c>
      <c r="G84" s="10">
        <f t="shared" si="14"/>
        <v>5170.88</v>
      </c>
      <c r="H84" s="10">
        <f t="shared" si="15"/>
        <v>15512.64</v>
      </c>
      <c r="I84" s="10">
        <f t="shared" si="16"/>
        <v>14916</v>
      </c>
      <c r="J84" s="57" t="s">
        <v>302</v>
      </c>
      <c r="K84" s="14" t="s">
        <v>49</v>
      </c>
    </row>
    <row r="85" spans="1:11" s="15" customFormat="1" x14ac:dyDescent="0.25">
      <c r="A85" s="13" t="s">
        <v>71</v>
      </c>
      <c r="B85" s="14" t="s">
        <v>72</v>
      </c>
      <c r="C85" s="9" t="s">
        <v>70</v>
      </c>
      <c r="D85" s="57" t="s">
        <v>308</v>
      </c>
      <c r="E85" s="13" t="s">
        <v>7</v>
      </c>
      <c r="F85" s="42">
        <v>12647</v>
      </c>
      <c r="G85" s="10">
        <f>SUM(F85*1.04)</f>
        <v>13152.880000000001</v>
      </c>
      <c r="H85" s="10">
        <f t="shared" si="15"/>
        <v>39458.639999999999</v>
      </c>
      <c r="I85" s="10">
        <f t="shared" si="16"/>
        <v>37941</v>
      </c>
      <c r="J85" s="57" t="s">
        <v>301</v>
      </c>
      <c r="K85" s="14" t="s">
        <v>73</v>
      </c>
    </row>
    <row r="86" spans="1:11" s="15" customFormat="1" x14ac:dyDescent="0.25">
      <c r="A86" s="13" t="s">
        <v>105</v>
      </c>
      <c r="B86" s="14" t="s">
        <v>106</v>
      </c>
      <c r="C86" s="13" t="s">
        <v>104</v>
      </c>
      <c r="D86" s="57" t="s">
        <v>308</v>
      </c>
      <c r="E86" s="13" t="s">
        <v>7</v>
      </c>
      <c r="F86" s="42">
        <v>30758</v>
      </c>
      <c r="G86" s="10">
        <f>SUM(F86*1.04)</f>
        <v>31988.32</v>
      </c>
      <c r="H86" s="10">
        <f t="shared" si="15"/>
        <v>95964.959999999992</v>
      </c>
      <c r="I86" s="10">
        <f t="shared" si="16"/>
        <v>92274</v>
      </c>
      <c r="J86" s="57" t="s">
        <v>301</v>
      </c>
      <c r="K86" s="14" t="s">
        <v>48</v>
      </c>
    </row>
    <row r="87" spans="1:11" s="15" customFormat="1" x14ac:dyDescent="0.25">
      <c r="A87" s="13" t="s">
        <v>108</v>
      </c>
      <c r="B87" s="14" t="s">
        <v>99</v>
      </c>
      <c r="C87" s="9" t="s">
        <v>107</v>
      </c>
      <c r="D87" s="57" t="s">
        <v>308</v>
      </c>
      <c r="E87" s="13" t="s">
        <v>7</v>
      </c>
      <c r="F87" s="44">
        <v>13500</v>
      </c>
      <c r="G87" s="10">
        <f>SUM(F87*1.04)</f>
        <v>14040</v>
      </c>
      <c r="H87" s="10">
        <f t="shared" si="15"/>
        <v>42120</v>
      </c>
      <c r="I87" s="10">
        <f t="shared" si="16"/>
        <v>40500</v>
      </c>
      <c r="J87" s="57" t="s">
        <v>301</v>
      </c>
      <c r="K87" s="14" t="s">
        <v>57</v>
      </c>
    </row>
    <row r="88" spans="1:11" s="15" customFormat="1" ht="19.5" customHeight="1" x14ac:dyDescent="0.25">
      <c r="A88" s="9" t="s">
        <v>75</v>
      </c>
      <c r="B88" s="11" t="s">
        <v>76</v>
      </c>
      <c r="C88" s="9" t="s">
        <v>74</v>
      </c>
      <c r="D88" s="57" t="s">
        <v>308</v>
      </c>
      <c r="E88" s="9" t="s">
        <v>7</v>
      </c>
      <c r="F88" s="40">
        <v>6000</v>
      </c>
      <c r="G88" s="10">
        <f>SUM(F88*1.04)</f>
        <v>6240</v>
      </c>
      <c r="H88" s="10">
        <f t="shared" si="15"/>
        <v>18720</v>
      </c>
      <c r="I88" s="10">
        <f t="shared" si="16"/>
        <v>18000</v>
      </c>
      <c r="J88" s="57" t="s">
        <v>301</v>
      </c>
      <c r="K88" s="11" t="s">
        <v>73</v>
      </c>
    </row>
    <row r="89" spans="1:11" s="15" customFormat="1" x14ac:dyDescent="0.25">
      <c r="A89" s="13" t="s">
        <v>222</v>
      </c>
      <c r="B89" s="14" t="s">
        <v>223</v>
      </c>
      <c r="C89" s="9" t="s">
        <v>224</v>
      </c>
      <c r="D89" s="57" t="s">
        <v>308</v>
      </c>
      <c r="E89" s="13" t="s">
        <v>7</v>
      </c>
      <c r="F89" s="42">
        <v>6668</v>
      </c>
      <c r="G89" s="10">
        <f t="shared" ref="G89:G91" si="17">SUM(F89*1.04)</f>
        <v>6934.72</v>
      </c>
      <c r="H89" s="10">
        <f t="shared" si="15"/>
        <v>20804.16</v>
      </c>
      <c r="I89" s="10">
        <f t="shared" si="16"/>
        <v>20004</v>
      </c>
      <c r="J89" s="57" t="s">
        <v>301</v>
      </c>
      <c r="K89" s="11" t="s">
        <v>221</v>
      </c>
    </row>
    <row r="90" spans="1:11" s="15" customFormat="1" x14ac:dyDescent="0.25">
      <c r="A90" s="13" t="s">
        <v>210</v>
      </c>
      <c r="B90" s="14" t="s">
        <v>210</v>
      </c>
      <c r="C90" s="9" t="s">
        <v>166</v>
      </c>
      <c r="D90" s="57" t="s">
        <v>307</v>
      </c>
      <c r="E90" s="13" t="s">
        <v>7</v>
      </c>
      <c r="F90" s="42">
        <v>2050</v>
      </c>
      <c r="G90" s="10">
        <f t="shared" si="17"/>
        <v>2132</v>
      </c>
      <c r="H90" s="10">
        <f t="shared" si="15"/>
        <v>6396</v>
      </c>
      <c r="I90" s="10">
        <f t="shared" si="16"/>
        <v>6150</v>
      </c>
      <c r="J90" s="57" t="s">
        <v>302</v>
      </c>
      <c r="K90" s="14" t="s">
        <v>211</v>
      </c>
    </row>
    <row r="91" spans="1:11" s="15" customFormat="1" x14ac:dyDescent="0.25">
      <c r="A91" s="16" t="s">
        <v>126</v>
      </c>
      <c r="B91" s="21" t="s">
        <v>127</v>
      </c>
      <c r="C91" s="16" t="s">
        <v>125</v>
      </c>
      <c r="D91" s="57" t="s">
        <v>307</v>
      </c>
      <c r="E91" s="16" t="s">
        <v>3</v>
      </c>
      <c r="F91" s="46">
        <v>2126</v>
      </c>
      <c r="G91" s="10">
        <f t="shared" si="17"/>
        <v>2211.04</v>
      </c>
      <c r="H91" s="10">
        <f t="shared" si="15"/>
        <v>6633.12</v>
      </c>
      <c r="I91" s="10">
        <f t="shared" si="16"/>
        <v>6378</v>
      </c>
      <c r="J91" s="57" t="s">
        <v>302</v>
      </c>
      <c r="K91" s="21" t="s">
        <v>128</v>
      </c>
    </row>
    <row r="92" spans="1:11" s="15" customFormat="1" x14ac:dyDescent="0.25">
      <c r="A92" s="9" t="s">
        <v>148</v>
      </c>
      <c r="B92" s="11" t="s">
        <v>149</v>
      </c>
      <c r="C92" s="9" t="s">
        <v>147</v>
      </c>
      <c r="D92" s="57" t="s">
        <v>308</v>
      </c>
      <c r="E92" s="9" t="s">
        <v>7</v>
      </c>
      <c r="F92" s="10">
        <v>3517</v>
      </c>
      <c r="G92" s="10">
        <f>SUM(F92*1.04)</f>
        <v>3657.6800000000003</v>
      </c>
      <c r="H92" s="10">
        <f t="shared" si="15"/>
        <v>10973.04</v>
      </c>
      <c r="I92" s="10">
        <f t="shared" si="16"/>
        <v>10551</v>
      </c>
      <c r="J92" s="57" t="s">
        <v>301</v>
      </c>
      <c r="K92" s="11" t="s">
        <v>80</v>
      </c>
    </row>
    <row r="93" spans="1:11" s="15" customFormat="1" x14ac:dyDescent="0.25">
      <c r="A93" s="13" t="s">
        <v>285</v>
      </c>
      <c r="B93" s="14" t="s">
        <v>139</v>
      </c>
      <c r="C93" s="13" t="s">
        <v>138</v>
      </c>
      <c r="D93" s="57" t="s">
        <v>308</v>
      </c>
      <c r="E93" s="13" t="s">
        <v>7</v>
      </c>
      <c r="F93" s="42">
        <v>7396</v>
      </c>
      <c r="G93" s="10">
        <f>SUM(F93*1.04)</f>
        <v>7691.84</v>
      </c>
      <c r="H93" s="10">
        <f t="shared" si="15"/>
        <v>23075.52</v>
      </c>
      <c r="I93" s="10">
        <f t="shared" si="16"/>
        <v>22188</v>
      </c>
      <c r="J93" s="57" t="s">
        <v>301</v>
      </c>
      <c r="K93" s="14" t="s">
        <v>131</v>
      </c>
    </row>
    <row r="94" spans="1:11" s="15" customFormat="1" x14ac:dyDescent="0.25">
      <c r="A94" s="9" t="s">
        <v>145</v>
      </c>
      <c r="B94" s="11" t="s">
        <v>146</v>
      </c>
      <c r="C94" s="9" t="s">
        <v>144</v>
      </c>
      <c r="D94" s="57" t="s">
        <v>308</v>
      </c>
      <c r="E94" s="9" t="s">
        <v>7</v>
      </c>
      <c r="F94" s="40">
        <v>5000</v>
      </c>
      <c r="G94" s="10">
        <f>SUM(F94*1.04)</f>
        <v>5200</v>
      </c>
      <c r="H94" s="10">
        <f t="shared" si="15"/>
        <v>15600</v>
      </c>
      <c r="I94" s="10">
        <f t="shared" si="16"/>
        <v>15000</v>
      </c>
      <c r="J94" s="57" t="s">
        <v>301</v>
      </c>
      <c r="K94" s="11" t="s">
        <v>143</v>
      </c>
    </row>
    <row r="95" spans="1:11" s="15" customFormat="1" ht="20.25" customHeight="1" x14ac:dyDescent="0.25">
      <c r="A95" s="13" t="s">
        <v>68</v>
      </c>
      <c r="B95" s="14" t="s">
        <v>304</v>
      </c>
      <c r="C95" s="9" t="s">
        <v>303</v>
      </c>
      <c r="D95" s="57" t="s">
        <v>308</v>
      </c>
      <c r="E95" s="13" t="s">
        <v>3</v>
      </c>
      <c r="F95" s="44">
        <v>7450</v>
      </c>
      <c r="G95" s="10">
        <f>SUM(F95*1.04)</f>
        <v>7748</v>
      </c>
      <c r="H95" s="10">
        <f t="shared" si="15"/>
        <v>23244</v>
      </c>
      <c r="I95" s="10">
        <f t="shared" si="16"/>
        <v>22350</v>
      </c>
      <c r="J95" s="57" t="s">
        <v>301</v>
      </c>
      <c r="K95" s="14" t="s">
        <v>69</v>
      </c>
    </row>
    <row r="96" spans="1:11" s="15" customFormat="1" x14ac:dyDescent="0.25">
      <c r="A96" s="13" t="s">
        <v>246</v>
      </c>
      <c r="B96" s="14" t="s">
        <v>247</v>
      </c>
      <c r="C96" s="13" t="s">
        <v>245</v>
      </c>
      <c r="D96" s="57" t="s">
        <v>308</v>
      </c>
      <c r="E96" s="13" t="s">
        <v>7</v>
      </c>
      <c r="F96" s="42">
        <v>4289</v>
      </c>
      <c r="G96" s="10">
        <f>SUM(F96*1.04)</f>
        <v>4460.5600000000004</v>
      </c>
      <c r="H96" s="10">
        <f t="shared" si="15"/>
        <v>13381.68</v>
      </c>
      <c r="I96" s="10">
        <f t="shared" si="16"/>
        <v>12867</v>
      </c>
      <c r="J96" s="57" t="s">
        <v>301</v>
      </c>
      <c r="K96" s="14" t="s">
        <v>248</v>
      </c>
    </row>
    <row r="97" spans="1:11" s="15" customFormat="1" ht="15.75" x14ac:dyDescent="0.25">
      <c r="A97" s="22"/>
      <c r="B97" s="37"/>
      <c r="C97" s="23"/>
      <c r="D97" s="47"/>
      <c r="E97" s="24"/>
      <c r="F97" s="62"/>
      <c r="G97" s="47"/>
      <c r="H97" s="47"/>
      <c r="I97" s="47"/>
      <c r="J97" s="47"/>
      <c r="K97" s="63"/>
    </row>
    <row r="98" spans="1:11" s="15" customFormat="1" ht="15.75" x14ac:dyDescent="0.25">
      <c r="A98" s="48"/>
      <c r="B98" s="50"/>
      <c r="C98" s="48"/>
      <c r="D98" s="47"/>
      <c r="E98" s="51"/>
      <c r="F98" s="62"/>
      <c r="G98" s="47"/>
      <c r="H98" s="47"/>
      <c r="I98" s="47"/>
      <c r="J98" s="47"/>
      <c r="K98" s="62"/>
    </row>
    <row r="99" spans="1:11" s="30" customFormat="1" ht="15.75" x14ac:dyDescent="0.25">
      <c r="A99" s="23" t="s">
        <v>293</v>
      </c>
      <c r="B99" s="37"/>
      <c r="C99" s="23"/>
      <c r="D99" s="25"/>
      <c r="E99" s="24"/>
      <c r="F99" s="63"/>
      <c r="G99" s="25"/>
      <c r="H99" s="25">
        <v>14500</v>
      </c>
      <c r="I99" s="25"/>
      <c r="J99" s="25"/>
      <c r="K99" s="63"/>
    </row>
    <row r="100" spans="1:11" s="30" customFormat="1" ht="15.75" x14ac:dyDescent="0.25">
      <c r="A100" s="23"/>
      <c r="B100" s="37"/>
      <c r="C100" s="23"/>
      <c r="D100" s="25"/>
      <c r="E100" s="24"/>
      <c r="F100" s="63"/>
      <c r="G100" s="25"/>
      <c r="H100" s="25"/>
      <c r="I100" s="25"/>
      <c r="J100" s="25"/>
      <c r="K100" s="63"/>
    </row>
    <row r="101" spans="1:11" s="30" customFormat="1" ht="15.75" x14ac:dyDescent="0.25">
      <c r="A101" s="23"/>
      <c r="B101" s="37"/>
      <c r="C101" s="23"/>
      <c r="D101" s="25"/>
      <c r="E101" s="24"/>
      <c r="F101" s="63"/>
      <c r="G101" s="25"/>
      <c r="H101" s="25"/>
      <c r="I101" s="25"/>
      <c r="J101" s="25"/>
      <c r="K101" s="63"/>
    </row>
    <row r="102" spans="1:11" s="30" customFormat="1" ht="15.75" x14ac:dyDescent="0.25">
      <c r="A102" s="23" t="s">
        <v>294</v>
      </c>
      <c r="B102" s="37"/>
      <c r="C102" s="23"/>
      <c r="D102" s="25"/>
      <c r="E102" s="24"/>
      <c r="F102" s="25">
        <f>SUM(F8:F97)</f>
        <v>620882</v>
      </c>
      <c r="G102" s="25"/>
      <c r="H102" s="25">
        <f>SUM(H7:H100)</f>
        <v>1951651.8400000001</v>
      </c>
      <c r="I102" s="25"/>
      <c r="J102" s="25"/>
      <c r="K102" s="63"/>
    </row>
    <row r="103" spans="1:11" s="30" customFormat="1" x14ac:dyDescent="0.25">
      <c r="A103" s="52"/>
      <c r="B103" s="53"/>
      <c r="C103" s="52"/>
      <c r="D103" s="33"/>
      <c r="E103" s="52"/>
      <c r="F103" s="64"/>
      <c r="G103" s="33"/>
      <c r="H103" s="33"/>
      <c r="I103" s="33"/>
      <c r="J103" s="33"/>
      <c r="K103" s="53"/>
    </row>
    <row r="104" spans="1:11" x14ac:dyDescent="0.25">
      <c r="D104" s="39"/>
      <c r="F104" s="38"/>
      <c r="G104" s="39"/>
      <c r="H104" s="39"/>
      <c r="I104" s="49"/>
      <c r="J104" s="39"/>
    </row>
    <row r="105" spans="1:11" x14ac:dyDescent="0.25">
      <c r="D105" s="39"/>
      <c r="G105" s="49"/>
      <c r="H105" s="39"/>
      <c r="I105" s="49"/>
      <c r="J105" s="39"/>
    </row>
    <row r="106" spans="1:11" x14ac:dyDescent="0.25">
      <c r="D106" s="39"/>
      <c r="G106" s="49"/>
      <c r="H106" s="39"/>
      <c r="I106" s="49"/>
      <c r="J106" s="39"/>
    </row>
    <row r="107" spans="1:11" x14ac:dyDescent="0.25">
      <c r="D107" s="38"/>
      <c r="G107" s="2"/>
      <c r="H107" s="38"/>
      <c r="I107" s="2"/>
      <c r="J107" s="38"/>
    </row>
  </sheetData>
  <sortState xmlns:xlrd2="http://schemas.microsoft.com/office/spreadsheetml/2017/richdata2" ref="A8:S100">
    <sortCondition ref="A8"/>
  </sortState>
  <printOptions horizontalCentered="1"/>
  <pageMargins left="0.7" right="0.7" top="0.75" bottom="0.75" header="0.3" footer="0.3"/>
  <pageSetup paperSize="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Park</dc:creator>
  <cp:lastModifiedBy>Pair, Taylor</cp:lastModifiedBy>
  <cp:lastPrinted>2024-08-02T20:25:01Z</cp:lastPrinted>
  <dcterms:created xsi:type="dcterms:W3CDTF">2017-07-27T15:43:52Z</dcterms:created>
  <dcterms:modified xsi:type="dcterms:W3CDTF">2024-08-27T15:26:41Z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